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817072DA-A083-484A-8E40-979861A4FF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8" l="1"/>
  <c r="B45" i="7"/>
  <c r="B26" i="6"/>
  <c r="B141" i="5"/>
  <c r="C66" i="5"/>
  <c r="C68" i="5"/>
  <c r="C70" i="5"/>
  <c r="C35" i="5" l="1"/>
  <c r="C30" i="5"/>
  <c r="B33" i="4" l="1"/>
  <c r="B176" i="3"/>
  <c r="E64" i="3"/>
  <c r="D64" i="3"/>
  <c r="B217" i="2" l="1"/>
  <c r="C14" i="6"/>
  <c r="C17" i="4" l="1"/>
  <c r="C22" i="4"/>
  <c r="D112" i="3"/>
  <c r="D111" i="3"/>
  <c r="C26" i="4" l="1"/>
  <c r="E76" i="3"/>
  <c r="D76" i="3"/>
  <c r="C76" i="3"/>
  <c r="D56" i="3"/>
  <c r="C64" i="3"/>
  <c r="E56" i="3"/>
  <c r="C56" i="3"/>
  <c r="C6" i="6" l="1"/>
  <c r="C114" i="5"/>
  <c r="C116" i="5"/>
  <c r="C124" i="5"/>
  <c r="C102" i="5" s="1"/>
  <c r="C101" i="5" s="1"/>
  <c r="C16" i="5" l="1"/>
  <c r="C38" i="5"/>
  <c r="C29" i="5"/>
  <c r="C93" i="5"/>
  <c r="D93" i="5"/>
  <c r="D63" i="5"/>
  <c r="D62" i="5" s="1"/>
  <c r="D49" i="5" s="1"/>
  <c r="D38" i="5"/>
  <c r="D29" i="5"/>
  <c r="D44" i="5" s="1"/>
  <c r="D16" i="5"/>
  <c r="C44" i="5" l="1"/>
  <c r="C63" i="5"/>
  <c r="C62" i="5" s="1"/>
  <c r="C49" i="5" s="1"/>
  <c r="D134" i="5"/>
  <c r="D24" i="3"/>
  <c r="C70" i="2" l="1"/>
  <c r="C69" i="2" s="1"/>
  <c r="C182" i="2"/>
  <c r="C181" i="2" s="1"/>
  <c r="C32" i="7" s="1"/>
  <c r="C133" i="2"/>
  <c r="C123" i="2" s="1"/>
  <c r="C113" i="2"/>
  <c r="C103" i="2"/>
  <c r="C96" i="2"/>
  <c r="C95" i="2" l="1"/>
  <c r="C94" i="2" s="1"/>
  <c r="C6" i="7" s="1"/>
  <c r="C64" i="2"/>
  <c r="C57" i="2" s="1"/>
  <c r="C9" i="2" s="1"/>
  <c r="C48" i="5" l="1"/>
  <c r="C136" i="5" s="1"/>
  <c r="H3" i="8"/>
  <c r="A3" i="8"/>
  <c r="H2" i="8"/>
  <c r="H1" i="8"/>
  <c r="A1" i="8"/>
  <c r="C31" i="7"/>
  <c r="C8" i="7"/>
  <c r="C16" i="6"/>
  <c r="C8" i="6"/>
  <c r="C21" i="6" s="1"/>
  <c r="D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134" i="5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<sst xmlns="http://schemas.openxmlformats.org/spreadsheetml/2006/main" count="852" uniqueCount="591">
  <si>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</si>
  <si>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</si>
  <si>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</si>
  <si>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</si>
  <si>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</si>
  <si>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</si>
  <si>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</si>
  <si>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</si>
  <si>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</si>
  <si>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</si>
  <si>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</si>
  <si>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</si>
  <si>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</si>
  <si>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</si>
  <si>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</si>
  <si>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</si>
  <si>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</si>
  <si>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</si>
  <si>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</si>
  <si>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</si>
  <si>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</si>
  <si>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</si>
  <si>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</si>
  <si>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</si>
  <si>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</si>
  <si>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</si>
  <si>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</si>
  <si>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</si>
  <si>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</si>
  <si>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</si>
  <si>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</si>
  <si>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</si>
  <si>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</si>
  <si>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</si>
  <si>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</si>
  <si>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</si>
  <si>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</si>
  <si>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</si>
  <si>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</si>
  <si>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</si>
  <si>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</si>
  <si>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</si>
  <si>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</si>
  <si>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</si>
  <si>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</si>
  <si>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</si>
  <si>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</si>
  <si>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</si>
  <si>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</si>
  <si>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</si>
  <si>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</si>
  <si>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</si>
  <si>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</si>
  <si>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</si>
  <si>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</si>
  <si>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</si>
  <si>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</si>
  <si>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</si>
  <si>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</si>
  <si>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</si>
  <si>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</si>
  <si>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</si>
  <si>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</si>
  <si>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</si>
  <si>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</si>
  <si>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</si>
  <si>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</si>
  <si>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</si>
  <si>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</si>
  <si>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</si>
  <si>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</si>
  <si>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</si>
  <si>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</si>
  <si>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</si>
  <si>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</si>
  <si>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</si>
  <si>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</si>
  <si>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</si>
  <si>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</si>
  <si>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</si>
  <si>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</si>
  <si>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</si>
  <si>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</si>
  <si>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</si>
  <si>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</si>
  <si>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</si>
  <si>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</si>
  <si>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</si>
  <si>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</si>
  <si>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</si>
  <si>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</si>
  <si>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</si>
  <si>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</si>
  <si>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</si>
  <si>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</si>
  <si>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</si>
  <si>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</si>
  <si>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</si>
  <si>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</si>
  <si>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</si>
  <si>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</si>
  <si>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</si>
  <si>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</si>
  <si>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</si>
  <si>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</si>
  <si>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</si>
  <si>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</si>
  <si>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</si>
  <si>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</si>
  <si>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</si>
  <si>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</si>
  <si>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</si>
  <si>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</si>
  <si>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</si>
  <si>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</si>
  <si>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</si>
  <si>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</si>
  <si>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</si>
  <si>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</si>
  <si>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</si>
  <si>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</si>
  <si>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</si>
  <si>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</si>
  <si>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</si>
  <si>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</si>
  <si>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</si>
  <si>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</si>
  <si>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</si>
  <si>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</si>
  <si>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</si>
  <si>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</si>
  <si>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</si>
  <si>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</si>
  <si>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</si>
  <si>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</si>
  <si>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</si>
  <si>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</si>
  <si>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</si>
  <si>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</si>
  <si>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</si>
  <si>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</si>
  <si>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</si>
  <si>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</si>
  <si>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</si>
  <si>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</si>
  <si>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</si>
  <si>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</si>
  <si>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</si>
  <si>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</si>
  <si>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</si>
  <si>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</si>
  <si>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</si>
  <si>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</si>
  <si>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</si>
  <si>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</si>
  <si>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</si>
  <si>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</si>
  <si>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</si>
  <si>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</si>
  <si>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</si>
  <si>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</si>
  <si>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</si>
  <si>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</si>
  <si>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</si>
  <si>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</si>
  <si>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</si>
  <si>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</si>
  <si>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</si>
  <si>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</si>
  <si>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</si>
  <si>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</si>
  <si>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</si>
  <si>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</si>
  <si>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</si>
  <si>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</si>
  <si>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</si>
  <si>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</si>
  <si>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</si>
  <si>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</si>
  <si>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</si>
  <si>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</si>
  <si>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</si>
  <si>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</si>
  <si>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</si>
  <si>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</si>
  <si>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</si>
  <si>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</si>
  <si>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</si>
  <si>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</si>
  <si>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</si>
  <si>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</si>
  <si>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</si>
  <si>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</si>
  <si>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</si>
  <si>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</si>
  <si>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</si>
  <si>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</si>
  <si>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</si>
  <si>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</si>
  <si>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</si>
  <si>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</si>
  <si>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</si>
  <si>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</si>
  <si>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</si>
  <si>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</si>
  <si>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</si>
  <si>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</si>
  <si>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</si>
  <si>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</si>
  <si>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</si>
  <si>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</si>
  <si>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</si>
  <si>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</si>
  <si>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</si>
  <si>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</si>
  <si>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</si>
  <si>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</si>
  <si>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</si>
  <si>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</si>
  <si>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</si>
  <si>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</si>
  <si>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</si>
  <si>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</si>
  <si>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</si>
  <si>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</si>
  <si>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</si>
  <si>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</si>
  <si>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</si>
  <si>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</si>
  <si>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</si>
  <si>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</si>
  <si>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</si>
  <si>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</si>
  <si>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</si>
  <si>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</si>
  <si>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</si>
  <si>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</si>
  <si>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</si>
  <si>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</si>
  <si>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</si>
  <si>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</si>
  <si>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</si>
  <si>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</si>
  <si>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</si>
  <si>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</si>
  <si>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</si>
  <si>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</si>
  <si>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</si>
  <si>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</si>
  <si>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</si>
  <si>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</si>
  <si>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</si>
  <si>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</si>
  <si>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</si>
  <si>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</si>
  <si>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</si>
  <si>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</si>
  <si>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</si>
  <si>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</si>
  <si>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</si>
  <si>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</si>
  <si>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</si>
  <si>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</si>
  <si>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</si>
  <si>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</si>
  <si>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</si>
  <si>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</si>
  <si>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</si>
  <si>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</si>
  <si>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</si>
  <si>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</si>
  <si>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</si>
  <si>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</si>
  <si>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</si>
  <si>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</si>
  <si>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</si>
  <si>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</si>
  <si>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</si>
  <si>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</si>
  <si>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</si>
  <si>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</si>
  <si>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</si>
  <si>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</si>
  <si>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</si>
  <si>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</si>
  <si>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</si>
  <si>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</si>
  <si>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</si>
  <si>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</si>
  <si>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</si>
  <si>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</si>
  <si>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</si>
  <si>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</si>
  <si>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</si>
  <si>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</si>
  <si>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</si>
  <si>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</si>
  <si>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</si>
  <si>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</si>
  <si>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</si>
  <si>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</si>
  <si>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</si>
  <si>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</si>
  <si>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</si>
  <si>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</si>
  <si>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</si>
  <si>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</si>
  <si>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</si>
  <si>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</si>
  <si>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</si>
  <si>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</si>
  <si>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</si>
  <si>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</si>
  <si>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</si>
  <si>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</si>
  <si>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</si>
  <si>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</si>
  <si>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</si>
  <si>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</si>
  <si>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</si>
  <si>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</si>
  <si>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</si>
  <si>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</si>
  <si>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</si>
  <si>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</si>
  <si>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</si>
  <si>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</si>
  <si>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</si>
  <si>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</si>
  <si>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</si>
  <si>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</si>
  <si>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</si>
  <si>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</si>
  <si>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</si>
  <si>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</si>
  <si>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</si>
  <si>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</si>
  <si>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</si>
  <si>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</si>
  <si>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</si>
  <si>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</si>
  <si>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</si>
  <si>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</si>
  <si>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</si>
  <si>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</si>
  <si>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</si>
  <si>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</si>
  <si>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</si>
  <si>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</si>
  <si>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</si>
  <si>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</si>
  <si>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</si>
  <si>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</si>
  <si>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</si>
  <si>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</si>
  <si>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</si>
  <si>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</si>
  <si>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</si>
  <si>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</si>
  <si>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</si>
  <si>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</si>
  <si>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</si>
  <si>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</si>
  <si>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</si>
  <si>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</si>
  <si>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</si>
  <si>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</si>
  <si>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</si>
  <si>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</si>
  <si>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</si>
  <si>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</si>
  <si>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</si>
  <si>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</si>
  <si>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</si>
  <si>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</si>
  <si>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</si>
  <si>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</si>
  <si>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</si>
  <si>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</si>
  <si>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</si>
  <si>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</si>
  <si>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</si>
  <si>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</si>
  <si>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</si>
  <si>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</si>
  <si>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</si>
  <si>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</si>
  <si>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</si>
  <si>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</si>
  <si>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</si>
  <si>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</si>
  <si>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</si>
  <si>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</si>
  <si>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</si>
  <si>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</si>
  <si>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</si>
  <si>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</si>
  <si>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</si>
  <si>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</si>
  <si>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</si>
  <si>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</si>
  <si>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</si>
  <si>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</si>
  <si>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</si>
  <si>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</si>
  <si>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</si>
  <si>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</si>
  <si>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</si>
  <si>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</si>
  <si>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</si>
  <si>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</si>
  <si>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</si>
  <si>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</si>
  <si>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</si>
  <si>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</si>
  <si>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</si>
  <si>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</si>
  <si>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</si>
  <si>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</si>
  <si>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</si>
  <si>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</si>
  <si>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</si>
  <si>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</si>
  <si>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</si>
  <si>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</si>
  <si>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</si>
  <si>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</si>
  <si>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</si>
  <si>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</si>
  <si>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</si>
  <si>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</si>
  <si>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</si>
  <si>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</si>
  <si>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</si>
  <si>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</si>
  <si>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</si>
  <si>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</si>
  <si>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</si>
  <si>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</si>
  <si>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</si>
  <si>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</si>
  <si>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</si>
  <si>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</si>
  <si>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</si>
  <si>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</si>
  <si>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</si>
  <si>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</si>
  <si>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</si>
  <si>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</si>
  <si>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</si>
  <si>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</si>
  <si>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</si>
  <si>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</si>
  <si>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</si>
  <si>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</si>
  <si>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</si>
  <si>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</si>
  <si>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</si>
  <si>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</si>
  <si>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</si>
  <si>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</si>
  <si>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</si>
  <si>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</si>
  <si>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</si>
  <si>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</si>
  <si>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</si>
  <si>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</si>
  <si>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</si>
  <si>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</si>
  <si>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</si>
  <si>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</si>
  <si>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</si>
  <si>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</si>
  <si>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</si>
  <si>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</si>
  <si>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</si>
  <si>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</si>
  <si>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</si>
  <si>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</si>
  <si>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</si>
  <si>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</si>
  <si>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</si>
  <si>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</si>
  <si>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</si>
  <si>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</si>
  <si>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</si>
  <si>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</si>
  <si>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</si>
  <si>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</si>
  <si>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</si>
  <si>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</si>
  <si>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</si>
  <si>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</si>
  <si>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</si>
  <si>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</si>
  <si>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</si>
  <si>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</si>
  <si>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</si>
  <si>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</si>
  <si>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</si>
  <si>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</si>
  <si>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</si>
  <si>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</si>
  <si>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</si>
  <si>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</si>
  <si>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</si>
  <si>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</si>
  <si>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</si>
  <si>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</si>
  <si>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</si>
  <si>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</si>
  <si>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</si>
  <si>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</si>
  <si>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</si>
  <si>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</si>
  <si>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</si>
  <si>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</si>
  <si>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</si>
  <si>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</si>
  <si>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</si>
  <si>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</si>
  <si>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</si>
  <si>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</si>
  <si>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</si>
  <si>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</si>
  <si>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</si>
  <si>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</si>
  <si>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</si>
  <si>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</si>
  <si>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</si>
  <si>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</si>
  <si>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</si>
  <si>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</si>
  <si>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</si>
  <si>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</si>
  <si>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</si>
  <si>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</si>
  <si>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</si>
  <si>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</si>
  <si>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</si>
  <si>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</si>
  <si>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</si>
  <si>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</si>
  <si>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</si>
  <si>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</si>
  <si>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</si>
  <si>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</si>
  <si>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</si>
  <si>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</si>
  <si>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</si>
  <si>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</si>
  <si>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</si>
  <si>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</si>
  <si>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</si>
  <si>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</si>
  <si>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</si>
  <si>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</si>
  <si>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</si>
  <si>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</si>
  <si>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</si>
  <si>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</si>
  <si>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</si>
  <si>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</si>
  <si>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</si>
  <si>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</si>
  <si>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</si>
  <si>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</si>
  <si>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</si>
  <si>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</si>
  <si>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</si>
  <si>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</si>
  <si>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</si>
  <si>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</si>
  <si>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</si>
  <si>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</si>
  <si>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</si>
  <si>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</si>
  <si>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</si>
  <si>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</si>
  <si>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</si>
  <si>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</si>
  <si>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</si>
  <si>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</si>
  <si>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</si>
  <si>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</si>
  <si>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las Mujeres</t>
  </si>
  <si>
    <t>LINEA RECTA</t>
  </si>
  <si>
    <t>DE ACUERDO A LAS NECESIDADES DEL INSTITUTO</t>
  </si>
  <si>
    <t>"ENCARGADO DE CUENTA PÚBLICA
JOSÉ GERARDO PRIEGO ESPARZA"</t>
  </si>
  <si>
    <t>Del 01 de Enero al 31 de Diciembre de 2024</t>
  </si>
  <si>
    <t>"DIRECTORA ADMINISTRATIVA
CLAUDIA ANGÉLICA DURAN HERNÁNDEZ"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</si>
</sst>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5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scheme val="minor"/>
    </font>
    <font>
      <b/>
      <sz val="10"/>
      <color indexed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4" fontId="0" fillId="0" borderId="0" xfId="0" applyNumberFormat="1"/>
    <xf numFmtId="164" fontId="7" fillId="0" borderId="0" xfId="0" applyNumberFormat="1" applyFont="1"/>
    <xf numFmtId="9" fontId="7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3" fontId="3" fillId="0" borderId="25" xfId="1" applyFont="1" applyBorder="1" applyAlignment="1">
      <alignment horizontal="left" vertical="center" wrapText="1"/>
    </xf>
    <xf numFmtId="43" fontId="3" fillId="0" borderId="27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4" fontId="14" fillId="0" borderId="0" xfId="0" applyNumberFormat="1" applyFont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1</xdr:col>
      <xdr:colOff>2907030</xdr:colOff>
      <xdr:row>46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D672126-1260-4ACE-9A1D-28E5AA6DDDAD}"/>
            </a:ext>
          </a:extLst>
        </xdr:cNvPr>
        <xdr:cNvCxnSpPr/>
      </xdr:nvCxnSpPr>
      <xdr:spPr>
        <a:xfrm>
          <a:off x="1019175" y="627697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2907030</xdr:colOff>
      <xdr:row>49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2F4E623-06C9-4BCA-A30C-62B7C3AC884D}"/>
            </a:ext>
          </a:extLst>
        </xdr:cNvPr>
        <xdr:cNvCxnSpPr/>
      </xdr:nvCxnSpPr>
      <xdr:spPr>
        <a:xfrm>
          <a:off x="1019175" y="69913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219</xdr:row>
      <xdr:rowOff>0</xdr:rowOff>
    </xdr:from>
    <xdr:to>
      <xdr:col>1</xdr:col>
      <xdr:colOff>2907030</xdr:colOff>
      <xdr:row>219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74FEB9B-936F-4154-864D-C5C715BDF22E}"/>
            </a:ext>
          </a:extLst>
        </xdr:cNvPr>
        <xdr:cNvCxnSpPr/>
      </xdr:nvCxnSpPr>
      <xdr:spPr>
        <a:xfrm>
          <a:off x="685800" y="27593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216</xdr:row>
      <xdr:rowOff>0</xdr:rowOff>
    </xdr:from>
    <xdr:to>
      <xdr:col>1</xdr:col>
      <xdr:colOff>2907030</xdr:colOff>
      <xdr:row>216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126689E-CBDC-4106-A2BA-71DA4DF0F028}"/>
            </a:ext>
          </a:extLst>
        </xdr:cNvPr>
        <xdr:cNvCxnSpPr/>
      </xdr:nvCxnSpPr>
      <xdr:spPr>
        <a:xfrm>
          <a:off x="685800" y="269367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175</xdr:row>
      <xdr:rowOff>0</xdr:rowOff>
    </xdr:from>
    <xdr:to>
      <xdr:col>1</xdr:col>
      <xdr:colOff>2907030</xdr:colOff>
      <xdr:row>175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85CA2E6-C622-468F-B91D-5DCFF816E519}"/>
            </a:ext>
          </a:extLst>
        </xdr:cNvPr>
        <xdr:cNvCxnSpPr/>
      </xdr:nvCxnSpPr>
      <xdr:spPr>
        <a:xfrm>
          <a:off x="685800" y="219075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2907030</xdr:colOff>
      <xdr:row>178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15AF482-AE55-41EA-A41B-FBA0E592361E}"/>
            </a:ext>
          </a:extLst>
        </xdr:cNvPr>
        <xdr:cNvCxnSpPr/>
      </xdr:nvCxnSpPr>
      <xdr:spPr>
        <a:xfrm>
          <a:off x="685800" y="225647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2907030</xdr:colOff>
      <xdr:row>32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94EB8D6-215A-417B-A795-21F5E15B259B}"/>
            </a:ext>
          </a:extLst>
        </xdr:cNvPr>
        <xdr:cNvCxnSpPr/>
      </xdr:nvCxnSpPr>
      <xdr:spPr>
        <a:xfrm>
          <a:off x="685800" y="5495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2907030</xdr:colOff>
      <xdr:row>35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470081A-4599-4FC5-97B9-89DCE829D8FC}"/>
            </a:ext>
          </a:extLst>
        </xdr:cNvPr>
        <xdr:cNvCxnSpPr/>
      </xdr:nvCxnSpPr>
      <xdr:spPr>
        <a:xfrm>
          <a:off x="685800" y="61531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140</xdr:row>
      <xdr:rowOff>0</xdr:rowOff>
    </xdr:from>
    <xdr:to>
      <xdr:col>1</xdr:col>
      <xdr:colOff>2907030</xdr:colOff>
      <xdr:row>140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CE026CF-A2A0-4691-A726-BFA3DA13D337}"/>
            </a:ext>
          </a:extLst>
        </xdr:cNvPr>
        <xdr:cNvCxnSpPr/>
      </xdr:nvCxnSpPr>
      <xdr:spPr>
        <a:xfrm>
          <a:off x="685800" y="182594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2907030</xdr:colOff>
      <xdr:row>143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93D25A7-5E2A-4F6F-ACF6-AF1C7C83E7A0}"/>
            </a:ext>
          </a:extLst>
        </xdr:cNvPr>
        <xdr:cNvCxnSpPr/>
      </xdr:nvCxnSpPr>
      <xdr:spPr>
        <a:xfrm>
          <a:off x="685800" y="189166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2907030</xdr:colOff>
      <xdr:row>25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DAE4E18-89F1-447F-981B-00983CCA112D}"/>
            </a:ext>
          </a:extLst>
        </xdr:cNvPr>
        <xdr:cNvCxnSpPr/>
      </xdr:nvCxnSpPr>
      <xdr:spPr>
        <a:xfrm>
          <a:off x="276225" y="31718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2907030</xdr:colOff>
      <xdr:row>28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820226A-D96A-493E-8B74-5424757DDD7F}"/>
            </a:ext>
          </a:extLst>
        </xdr:cNvPr>
        <xdr:cNvCxnSpPr/>
      </xdr:nvCxnSpPr>
      <xdr:spPr>
        <a:xfrm>
          <a:off x="276225" y="38290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158115</xdr:rowOff>
    </xdr:from>
    <xdr:to>
      <xdr:col>1</xdr:col>
      <xdr:colOff>2910840</xdr:colOff>
      <xdr:row>43</xdr:row>
      <xdr:rowOff>179070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4CF265C-A3D8-406B-A094-7BCAE10576F0}"/>
            </a:ext>
          </a:extLst>
        </xdr:cNvPr>
        <xdr:cNvCxnSpPr/>
      </xdr:nvCxnSpPr>
      <xdr:spPr>
        <a:xfrm>
          <a:off x="266700" y="5501640"/>
          <a:ext cx="291084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163830</xdr:rowOff>
    </xdr:from>
    <xdr:to>
      <xdr:col>1</xdr:col>
      <xdr:colOff>2910840</xdr:colOff>
      <xdr:row>46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B9A3D1C-F11A-4D55-8F9D-943178B2AABA}"/>
            </a:ext>
          </a:extLst>
        </xdr:cNvPr>
        <xdr:cNvCxnSpPr/>
      </xdr:nvCxnSpPr>
      <xdr:spPr>
        <a:xfrm>
          <a:off x="266700" y="6164580"/>
          <a:ext cx="291084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180975</xdr:rowOff>
    </xdr:from>
    <xdr:to>
      <xdr:col>1</xdr:col>
      <xdr:colOff>2905125</xdr:colOff>
      <xdr:row>61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441C41-7BCA-1050-0B18-9577BC10E09B}"/>
            </a:ext>
          </a:extLst>
        </xdr:cNvPr>
        <xdr:cNvCxnSpPr/>
      </xdr:nvCxnSpPr>
      <xdr:spPr>
        <a:xfrm>
          <a:off x="885825" y="7905750"/>
          <a:ext cx="2905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169545</xdr:rowOff>
    </xdr:from>
    <xdr:to>
      <xdr:col>1</xdr:col>
      <xdr:colOff>2914650</xdr:colOff>
      <xdr:row>64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3916B4-2EAB-496D-9F70-5CC1D7730ABF}"/>
            </a:ext>
          </a:extLst>
        </xdr:cNvPr>
        <xdr:cNvCxnSpPr/>
      </xdr:nvCxnSpPr>
      <xdr:spPr>
        <a:xfrm>
          <a:off x="885825" y="8551545"/>
          <a:ext cx="291465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tabSelected="1" workbookViewId="0">
      <selection activeCell="B33" sqref="B33:B34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10" t="s">
        <v>585</v>
      </c>
      <c r="B1" s="111"/>
      <c r="C1" s="74" t="s">
        <v>0</v>
      </c>
      <c r="D1" s="75">
        <v>2024</v>
      </c>
    </row>
    <row r="2" spans="1:4" ht="11.25" customHeight="1" x14ac:dyDescent="0.3">
      <c r="A2" s="112" t="s">
        <v>1</v>
      </c>
      <c r="B2" s="113"/>
      <c r="C2" s="76" t="s">
        <v>2</v>
      </c>
      <c r="D2" s="77" t="s">
        <v>3</v>
      </c>
    </row>
    <row r="3" spans="1:4" ht="11.25" customHeight="1" x14ac:dyDescent="0.3">
      <c r="A3" s="112" t="s">
        <v>589</v>
      </c>
      <c r="B3" s="113"/>
      <c r="C3" s="76" t="s">
        <v>4</v>
      </c>
      <c r="D3" s="78">
        <v>4</v>
      </c>
    </row>
    <row r="4" spans="1:4" ht="11.25" customHeight="1" x14ac:dyDescent="0.3">
      <c r="A4" s="116" t="s">
        <v>5</v>
      </c>
      <c r="B4" s="117"/>
      <c r="C4" s="2"/>
      <c r="D4" s="3"/>
    </row>
    <row r="5" spans="1:4" ht="15" customHeight="1" x14ac:dyDescent="0.3">
      <c r="A5" s="4" t="s">
        <v>6</v>
      </c>
      <c r="B5" s="5" t="s">
        <v>7</v>
      </c>
      <c r="C5" s="1"/>
      <c r="D5" s="1"/>
    </row>
    <row r="6" spans="1:4" ht="9.75" customHeight="1" x14ac:dyDescent="0.3">
      <c r="A6" s="6"/>
      <c r="B6" s="7"/>
      <c r="C6" s="1"/>
      <c r="D6" s="1"/>
    </row>
    <row r="7" spans="1:4" ht="9.75" customHeight="1" x14ac:dyDescent="0.3">
      <c r="A7" s="8"/>
      <c r="B7" s="9" t="s">
        <v>8</v>
      </c>
      <c r="C7" s="1"/>
      <c r="D7" s="1"/>
    </row>
    <row r="8" spans="1:4" ht="9.75" customHeight="1" x14ac:dyDescent="0.3">
      <c r="A8" s="8"/>
      <c r="B8" s="9"/>
      <c r="C8" s="1"/>
      <c r="D8" s="1"/>
    </row>
    <row r="9" spans="1:4" ht="9.75" customHeight="1" x14ac:dyDescent="0.3">
      <c r="A9" s="8"/>
      <c r="B9" s="10" t="s">
        <v>9</v>
      </c>
      <c r="C9" s="1"/>
      <c r="D9" s="1"/>
    </row>
    <row r="10" spans="1:4" ht="9.75" customHeight="1" x14ac:dyDescent="0.3">
      <c r="A10" s="11" t="s">
        <v>10</v>
      </c>
      <c r="B10" s="12" t="s">
        <v>11</v>
      </c>
      <c r="C10" s="1"/>
      <c r="D10" s="1"/>
    </row>
    <row r="11" spans="1:4" ht="9.75" customHeight="1" x14ac:dyDescent="0.3">
      <c r="A11" s="11" t="s">
        <v>12</v>
      </c>
      <c r="B11" s="12" t="s">
        <v>13</v>
      </c>
      <c r="C11" s="1"/>
      <c r="D11" s="1"/>
    </row>
    <row r="12" spans="1:4" ht="9.75" customHeight="1" x14ac:dyDescent="0.3">
      <c r="A12" s="11" t="s">
        <v>14</v>
      </c>
      <c r="B12" s="12" t="s">
        <v>15</v>
      </c>
      <c r="C12" s="1"/>
      <c r="D12" s="1"/>
    </row>
    <row r="13" spans="1:4" ht="9.75" customHeight="1" x14ac:dyDescent="0.3">
      <c r="A13" s="11" t="s">
        <v>16</v>
      </c>
      <c r="B13" s="12" t="s">
        <v>17</v>
      </c>
      <c r="C13" s="1"/>
      <c r="D13" s="1"/>
    </row>
    <row r="14" spans="1:4" ht="9.75" customHeight="1" x14ac:dyDescent="0.3">
      <c r="A14" s="11" t="s">
        <v>18</v>
      </c>
      <c r="B14" s="12" t="s">
        <v>19</v>
      </c>
      <c r="C14" s="1"/>
      <c r="D14" s="1"/>
    </row>
    <row r="15" spans="1:4" ht="9.75" customHeight="1" x14ac:dyDescent="0.3">
      <c r="A15" s="11" t="s">
        <v>20</v>
      </c>
      <c r="B15" s="12" t="s">
        <v>21</v>
      </c>
      <c r="C15" s="1"/>
      <c r="D15" s="1"/>
    </row>
    <row r="16" spans="1:4" ht="9.75" customHeight="1" x14ac:dyDescent="0.3">
      <c r="A16" s="11" t="s">
        <v>22</v>
      </c>
      <c r="B16" s="12" t="s">
        <v>23</v>
      </c>
      <c r="C16" s="1"/>
      <c r="D16" s="1"/>
    </row>
    <row r="17" spans="1:2" ht="9.75" customHeight="1" x14ac:dyDescent="0.3">
      <c r="A17" s="11" t="s">
        <v>24</v>
      </c>
      <c r="B17" s="12" t="s">
        <v>25</v>
      </c>
    </row>
    <row r="18" spans="1:2" ht="9.75" customHeight="1" x14ac:dyDescent="0.3">
      <c r="A18" s="11" t="s">
        <v>26</v>
      </c>
      <c r="B18" s="12" t="s">
        <v>27</v>
      </c>
    </row>
    <row r="19" spans="1:2" ht="9.75" customHeight="1" x14ac:dyDescent="0.3">
      <c r="A19" s="11" t="s">
        <v>28</v>
      </c>
      <c r="B19" s="12" t="s">
        <v>29</v>
      </c>
    </row>
    <row r="20" spans="1:2" ht="9.75" customHeight="1" x14ac:dyDescent="0.3">
      <c r="A20" s="11" t="s">
        <v>30</v>
      </c>
      <c r="B20" s="12" t="s">
        <v>31</v>
      </c>
    </row>
    <row r="21" spans="1:2" ht="9.75" customHeight="1" x14ac:dyDescent="0.3">
      <c r="A21" s="11" t="s">
        <v>32</v>
      </c>
      <c r="B21" s="12" t="s">
        <v>33</v>
      </c>
    </row>
    <row r="22" spans="1:2" ht="9.75" customHeight="1" x14ac:dyDescent="0.3">
      <c r="A22" s="11" t="s">
        <v>34</v>
      </c>
      <c r="B22" s="12" t="s">
        <v>35</v>
      </c>
    </row>
    <row r="23" spans="1:2" ht="9.75" customHeight="1" x14ac:dyDescent="0.3">
      <c r="A23" s="11" t="s">
        <v>36</v>
      </c>
      <c r="B23" s="12" t="s">
        <v>37</v>
      </c>
    </row>
    <row r="24" spans="1:2" ht="9.75" customHeight="1" x14ac:dyDescent="0.3">
      <c r="A24" s="11" t="s">
        <v>38</v>
      </c>
      <c r="B24" s="12" t="s">
        <v>39</v>
      </c>
    </row>
    <row r="25" spans="1:2" ht="9.75" customHeight="1" x14ac:dyDescent="0.3">
      <c r="A25" s="11" t="s">
        <v>40</v>
      </c>
      <c r="B25" s="12" t="s">
        <v>41</v>
      </c>
    </row>
    <row r="26" spans="1:2" ht="9.75" customHeight="1" x14ac:dyDescent="0.3">
      <c r="A26" s="11" t="s">
        <v>42</v>
      </c>
      <c r="B26" s="12" t="s">
        <v>43</v>
      </c>
    </row>
    <row r="27" spans="1:2" ht="9.75" customHeight="1" x14ac:dyDescent="0.3">
      <c r="A27" s="11" t="s">
        <v>44</v>
      </c>
      <c r="B27" s="12" t="s">
        <v>45</v>
      </c>
    </row>
    <row r="28" spans="1:2" ht="9.75" customHeight="1" x14ac:dyDescent="0.3">
      <c r="A28" s="11" t="s">
        <v>46</v>
      </c>
      <c r="B28" s="12" t="s">
        <v>47</v>
      </c>
    </row>
    <row r="29" spans="1:2" ht="9.75" customHeight="1" x14ac:dyDescent="0.3">
      <c r="A29" s="11" t="s">
        <v>48</v>
      </c>
      <c r="B29" s="12" t="s">
        <v>49</v>
      </c>
    </row>
    <row r="30" spans="1:2" ht="9.75" customHeight="1" x14ac:dyDescent="0.3">
      <c r="A30" s="11" t="s">
        <v>50</v>
      </c>
      <c r="B30" s="12" t="s">
        <v>51</v>
      </c>
    </row>
    <row r="31" spans="1:2" ht="9.75" customHeight="1" x14ac:dyDescent="0.3">
      <c r="A31" s="11" t="s">
        <v>52</v>
      </c>
      <c r="B31" s="12" t="s">
        <v>53</v>
      </c>
    </row>
    <row r="32" spans="1:2" ht="9.75" customHeight="1" x14ac:dyDescent="0.3">
      <c r="A32" s="11" t="s">
        <v>54</v>
      </c>
      <c r="B32" s="12" t="s">
        <v>55</v>
      </c>
    </row>
    <row r="35" spans="1:2" ht="9.75" customHeight="1" x14ac:dyDescent="0.3">
      <c r="A35" s="11" t="s">
        <v>56</v>
      </c>
      <c r="B35" s="79" t="s">
        <v>57</v>
      </c>
    </row>
    <row r="36" spans="1:2" ht="9.75" customHeight="1" x14ac:dyDescent="0.3">
      <c r="A36" s="11" t="s">
        <v>58</v>
      </c>
      <c r="B36" s="79" t="s">
        <v>59</v>
      </c>
    </row>
    <row r="37" spans="1:2" ht="9.75" customHeight="1" x14ac:dyDescent="0.3">
      <c r="A37" s="8"/>
      <c r="B37" s="12"/>
    </row>
    <row r="38" spans="1:2" ht="9.75" customHeight="1" x14ac:dyDescent="0.3">
      <c r="A38" s="8"/>
      <c r="B38" s="9" t="s">
        <v>60</v>
      </c>
    </row>
    <row r="39" spans="1:2" ht="9.75" customHeight="1" x14ac:dyDescent="0.3">
      <c r="A39" s="8" t="s">
        <v>61</v>
      </c>
      <c r="B39" s="79" t="s">
        <v>62</v>
      </c>
    </row>
    <row r="40" spans="1:2" ht="9.75" customHeight="1" x14ac:dyDescent="0.3">
      <c r="A40" s="8"/>
      <c r="B40" s="79" t="s">
        <v>63</v>
      </c>
    </row>
    <row r="41" spans="1:2" ht="9.75" customHeight="1" x14ac:dyDescent="0.3">
      <c r="A41" s="8"/>
      <c r="B41" s="13" t="s">
        <v>64</v>
      </c>
    </row>
    <row r="42" spans="1:2" ht="9.75" customHeight="1" x14ac:dyDescent="0.3">
      <c r="A42" s="8"/>
      <c r="B42" s="13" t="s">
        <v>65</v>
      </c>
    </row>
    <row r="43" spans="1:2" ht="9.75" customHeight="1" x14ac:dyDescent="0.3">
      <c r="A43" s="14"/>
      <c r="B43" s="15"/>
    </row>
    <row r="44" spans="1:2" ht="9.75" customHeight="1" x14ac:dyDescent="0.3">
      <c r="A44" s="1"/>
      <c r="B44" s="1"/>
    </row>
    <row r="45" spans="1:2" ht="32.25" customHeight="1" x14ac:dyDescent="0.3">
      <c r="A45" s="114" t="s">
        <v>66</v>
      </c>
      <c r="B45" s="115"/>
    </row>
    <row r="47" spans="1:2" ht="26.4" customHeight="1" x14ac:dyDescent="0.3">
      <c r="B47" s="24" t="s">
        <v>590</v>
      </c>
    </row>
    <row r="48" spans="1:2" ht="15" customHeight="1" x14ac:dyDescent="0.3">
      <c r="B48" s="24"/>
    </row>
    <row r="50" spans="2:2" ht="24" customHeight="1" x14ac:dyDescent="0.3">
      <c r="B50" s="24" t="s">
        <v>588</v>
      </c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0"/>
  <sheetViews>
    <sheetView topLeftCell="A160" workbookViewId="0">
      <selection activeCell="B164" sqref="B164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18" t="str">
        <f>ESF!A1</f>
        <v>Instituto Municipal de las Mujeres</v>
      </c>
      <c r="B1" s="113"/>
      <c r="C1" s="113"/>
      <c r="D1" s="80" t="s">
        <v>0</v>
      </c>
      <c r="E1" s="81">
        <f>'Notas a los Edos Financieros'!D1</f>
        <v>2024</v>
      </c>
    </row>
    <row r="2" spans="1:5" ht="11.25" customHeight="1" x14ac:dyDescent="0.3">
      <c r="A2" s="118" t="s">
        <v>67</v>
      </c>
      <c r="B2" s="113"/>
      <c r="C2" s="113"/>
      <c r="D2" s="80" t="s">
        <v>2</v>
      </c>
      <c r="E2" s="81" t="str">
        <f>'Notas a los Edos Financieros'!D2</f>
        <v>Trimestral</v>
      </c>
    </row>
    <row r="3" spans="1:5" ht="11.25" customHeight="1" x14ac:dyDescent="0.3">
      <c r="A3" s="118" t="str">
        <f>ESF!A3</f>
        <v>Del 01 de Enero al 31 de Diciembre de 2024</v>
      </c>
      <c r="B3" s="113"/>
      <c r="C3" s="113"/>
      <c r="D3" s="80" t="s">
        <v>4</v>
      </c>
      <c r="E3" s="81">
        <f>'Notas a los Edos Financieros'!D3</f>
        <v>4</v>
      </c>
    </row>
    <row r="4" spans="1:5" ht="11.25" customHeight="1" x14ac:dyDescent="0.3">
      <c r="A4" s="118" t="s">
        <v>5</v>
      </c>
      <c r="B4" s="113"/>
      <c r="C4" s="113"/>
      <c r="D4" s="82"/>
      <c r="E4" s="82"/>
    </row>
    <row r="5" spans="1:5" ht="9.75" customHeight="1" x14ac:dyDescent="0.3">
      <c r="A5" s="83" t="s">
        <v>68</v>
      </c>
      <c r="B5" s="84"/>
      <c r="C5" s="84"/>
      <c r="D5" s="85"/>
      <c r="E5" s="84"/>
    </row>
    <row r="6" spans="1:5" ht="9.75" customHeight="1" x14ac:dyDescent="0.3">
      <c r="A6" s="16"/>
      <c r="B6" s="16"/>
      <c r="C6" s="16"/>
      <c r="D6" s="17"/>
      <c r="E6" s="16"/>
    </row>
    <row r="7" spans="1:5" ht="9.75" customHeight="1" x14ac:dyDescent="0.3">
      <c r="A7" s="84" t="s">
        <v>69</v>
      </c>
      <c r="B7" s="84"/>
      <c r="C7" s="84"/>
      <c r="D7" s="85"/>
      <c r="E7" s="84"/>
    </row>
    <row r="8" spans="1:5" ht="9.75" customHeight="1" x14ac:dyDescent="0.3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5" ht="9.75" customHeight="1" x14ac:dyDescent="0.3">
      <c r="A9" s="18">
        <v>4000</v>
      </c>
      <c r="B9" s="19" t="s">
        <v>11</v>
      </c>
      <c r="C9" s="20">
        <f>+C10+C57+C69</f>
        <v>60458784.549999997</v>
      </c>
      <c r="D9" s="21"/>
      <c r="E9" s="16"/>
    </row>
    <row r="10" spans="1:5" ht="9.75" customHeight="1" x14ac:dyDescent="0.3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3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3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3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3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3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3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3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3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3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3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3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3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3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3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3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3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3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3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3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3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3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3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 x14ac:dyDescent="0.3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 x14ac:dyDescent="0.3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 x14ac:dyDescent="0.3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 x14ac:dyDescent="0.3">
      <c r="A36" s="18">
        <v>4150</v>
      </c>
      <c r="B36" s="19" t="s">
        <v>101</v>
      </c>
      <c r="C36" s="20">
        <v>0</v>
      </c>
      <c r="D36" s="21" t="str">
        <f t="shared" ref="D36:D38" si="4">IFERROR(C36/$C$36,"")</f>
        <v/>
      </c>
      <c r="E36" s="16"/>
    </row>
    <row r="37" spans="1:5" ht="9.75" customHeight="1" x14ac:dyDescent="0.3">
      <c r="A37" s="22">
        <v>4151</v>
      </c>
      <c r="B37" s="1" t="s">
        <v>101</v>
      </c>
      <c r="C37" s="23">
        <v>0</v>
      </c>
      <c r="D37" s="21" t="str">
        <f t="shared" si="4"/>
        <v/>
      </c>
      <c r="E37" s="16"/>
    </row>
    <row r="38" spans="1:5" ht="9.75" customHeight="1" x14ac:dyDescent="0.3">
      <c r="A38" s="22">
        <v>4154</v>
      </c>
      <c r="B38" s="24" t="s">
        <v>102</v>
      </c>
      <c r="C38" s="23">
        <v>0</v>
      </c>
      <c r="D38" s="21" t="str">
        <f t="shared" si="4"/>
        <v/>
      </c>
      <c r="E38" s="16"/>
    </row>
    <row r="39" spans="1:5" ht="9.75" customHeight="1" x14ac:dyDescent="0.3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3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 x14ac:dyDescent="0.3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 x14ac:dyDescent="0.3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 x14ac:dyDescent="0.3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 x14ac:dyDescent="0.3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 x14ac:dyDescent="0.3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 x14ac:dyDescent="0.3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 x14ac:dyDescent="0.3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 x14ac:dyDescent="0.3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 x14ac:dyDescent="0.3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 x14ac:dyDescent="0.3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 x14ac:dyDescent="0.3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 x14ac:dyDescent="0.3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 x14ac:dyDescent="0.3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 x14ac:dyDescent="0.3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 x14ac:dyDescent="0.3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9.75" customHeight="1" x14ac:dyDescent="0.3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9.75" customHeight="1" x14ac:dyDescent="0.3">
      <c r="A57" s="18">
        <v>4200</v>
      </c>
      <c r="B57" s="25" t="s">
        <v>121</v>
      </c>
      <c r="C57" s="20">
        <f>+C58+C64</f>
        <v>59961653.659999996</v>
      </c>
      <c r="D57" s="21"/>
      <c r="E57" s="16"/>
    </row>
    <row r="58" spans="1:5" ht="9.75" customHeight="1" x14ac:dyDescent="0.3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3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 x14ac:dyDescent="0.3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 x14ac:dyDescent="0.3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 x14ac:dyDescent="0.3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 x14ac:dyDescent="0.3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 x14ac:dyDescent="0.3">
      <c r="A64" s="18">
        <v>4220</v>
      </c>
      <c r="B64" s="19" t="s">
        <v>128</v>
      </c>
      <c r="C64" s="20">
        <f>+C65</f>
        <v>59961653.659999996</v>
      </c>
      <c r="D64" s="21">
        <f t="shared" ref="D64:D68" si="8">IFERROR(C64/$C$64,"")</f>
        <v>1</v>
      </c>
      <c r="E64" s="16"/>
    </row>
    <row r="65" spans="1:5" ht="9.75" customHeight="1" x14ac:dyDescent="0.3">
      <c r="A65" s="22">
        <v>4221</v>
      </c>
      <c r="B65" s="1" t="s">
        <v>129</v>
      </c>
      <c r="C65" s="23">
        <v>59961653.659999996</v>
      </c>
      <c r="D65" s="21">
        <f t="shared" si="8"/>
        <v>1</v>
      </c>
      <c r="E65" s="16"/>
    </row>
    <row r="66" spans="1:5" ht="9.75" customHeight="1" x14ac:dyDescent="0.3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 x14ac:dyDescent="0.3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 x14ac:dyDescent="0.3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 x14ac:dyDescent="0.3">
      <c r="A69" s="26">
        <v>4300</v>
      </c>
      <c r="B69" s="19" t="s">
        <v>133</v>
      </c>
      <c r="C69" s="20">
        <f>+C70+C73+C79+C81+C83</f>
        <v>497130.89</v>
      </c>
      <c r="D69" s="21"/>
      <c r="E69" s="1"/>
    </row>
    <row r="70" spans="1:5" ht="9.75" customHeight="1" x14ac:dyDescent="0.3">
      <c r="A70" s="26">
        <v>4310</v>
      </c>
      <c r="B70" s="19" t="s">
        <v>134</v>
      </c>
      <c r="C70" s="20">
        <f>+C71+C72</f>
        <v>497130.89</v>
      </c>
      <c r="D70" s="21">
        <f t="shared" ref="D70:D72" si="9">IFERROR(C70/$C$70,"")</f>
        <v>1</v>
      </c>
      <c r="E70" s="1"/>
    </row>
    <row r="71" spans="1:5" ht="9.75" customHeight="1" x14ac:dyDescent="0.3">
      <c r="A71" s="27">
        <v>4311</v>
      </c>
      <c r="B71" s="1" t="s">
        <v>135</v>
      </c>
      <c r="C71" s="23">
        <v>478056.89</v>
      </c>
      <c r="D71" s="21">
        <f t="shared" si="9"/>
        <v>0.96163183502839666</v>
      </c>
      <c r="E71" s="1"/>
    </row>
    <row r="72" spans="1:5" ht="9.75" customHeight="1" x14ac:dyDescent="0.3">
      <c r="A72" s="27">
        <v>4319</v>
      </c>
      <c r="B72" s="1" t="s">
        <v>136</v>
      </c>
      <c r="C72" s="23">
        <v>19074</v>
      </c>
      <c r="D72" s="21">
        <f t="shared" si="9"/>
        <v>3.836816497160335E-2</v>
      </c>
      <c r="E72" s="1"/>
    </row>
    <row r="73" spans="1:5" ht="9.75" customHeight="1" x14ac:dyDescent="0.3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3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 x14ac:dyDescent="0.3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 x14ac:dyDescent="0.3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 x14ac:dyDescent="0.3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 x14ac:dyDescent="0.3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 x14ac:dyDescent="0.3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3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 x14ac:dyDescent="0.3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3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 x14ac:dyDescent="0.3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3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 x14ac:dyDescent="0.3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 x14ac:dyDescent="0.3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 x14ac:dyDescent="0.3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 x14ac:dyDescent="0.3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 x14ac:dyDescent="0.3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 x14ac:dyDescent="0.3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 x14ac:dyDescent="0.3">
      <c r="A91" s="16"/>
      <c r="B91" s="16"/>
      <c r="C91" s="16"/>
      <c r="D91" s="17"/>
      <c r="E91" s="16"/>
    </row>
    <row r="92" spans="1:5" ht="9.75" customHeight="1" x14ac:dyDescent="0.3">
      <c r="A92" s="84" t="s">
        <v>152</v>
      </c>
      <c r="B92" s="84"/>
      <c r="C92" s="84"/>
      <c r="D92" s="85"/>
      <c r="E92" s="84"/>
    </row>
    <row r="93" spans="1:5" ht="9.75" customHeight="1" x14ac:dyDescent="0.3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</row>
    <row r="94" spans="1:5" ht="9.75" customHeight="1" x14ac:dyDescent="0.3">
      <c r="A94" s="26">
        <v>5000</v>
      </c>
      <c r="B94" s="19" t="s">
        <v>13</v>
      </c>
      <c r="C94" s="20">
        <f>+C95+C123+C156+C166+C181+C210</f>
        <v>52280379.030000009</v>
      </c>
      <c r="D94" s="21"/>
      <c r="E94" s="1"/>
    </row>
    <row r="95" spans="1:5" ht="9.75" customHeight="1" x14ac:dyDescent="0.3">
      <c r="A95" s="26">
        <v>5100</v>
      </c>
      <c r="B95" s="19" t="s">
        <v>153</v>
      </c>
      <c r="C95" s="20">
        <f>+C113+C103+C96</f>
        <v>41649854.320000008</v>
      </c>
      <c r="D95" s="21"/>
      <c r="E95" s="1"/>
    </row>
    <row r="96" spans="1:5" ht="9.75" customHeight="1" x14ac:dyDescent="0.3">
      <c r="A96" s="26">
        <v>5110</v>
      </c>
      <c r="B96" s="19" t="s">
        <v>154</v>
      </c>
      <c r="C96" s="20">
        <f>+SUM(C97:C102)</f>
        <v>31427306.620000005</v>
      </c>
      <c r="D96" s="21">
        <f t="shared" ref="D96:D102" si="14">IFERROR(C96/$C$96,"")</f>
        <v>1</v>
      </c>
      <c r="E96" s="1"/>
    </row>
    <row r="97" spans="1:5" ht="9.75" customHeight="1" x14ac:dyDescent="0.3">
      <c r="A97" s="27">
        <v>5111</v>
      </c>
      <c r="B97" s="1" t="s">
        <v>155</v>
      </c>
      <c r="C97" s="23">
        <v>17413003.66</v>
      </c>
      <c r="D97" s="21">
        <f t="shared" si="14"/>
        <v>0.55407241449442401</v>
      </c>
      <c r="E97" s="1"/>
    </row>
    <row r="98" spans="1:5" ht="9.75" customHeight="1" x14ac:dyDescent="0.3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</row>
    <row r="99" spans="1:5" ht="9.75" customHeight="1" x14ac:dyDescent="0.3">
      <c r="A99" s="27">
        <v>5113</v>
      </c>
      <c r="B99" s="1" t="s">
        <v>157</v>
      </c>
      <c r="C99" s="23">
        <v>3903943.53</v>
      </c>
      <c r="D99" s="21">
        <f t="shared" si="14"/>
        <v>0.1242213841995474</v>
      </c>
      <c r="E99" s="1"/>
    </row>
    <row r="100" spans="1:5" ht="9.75" customHeight="1" x14ac:dyDescent="0.3">
      <c r="A100" s="27">
        <v>5114</v>
      </c>
      <c r="B100" s="1" t="s">
        <v>158</v>
      </c>
      <c r="C100" s="23">
        <v>4363779.28</v>
      </c>
      <c r="D100" s="21">
        <f t="shared" si="14"/>
        <v>0.13885311053741198</v>
      </c>
      <c r="E100" s="1"/>
    </row>
    <row r="101" spans="1:5" ht="11.25" customHeight="1" x14ac:dyDescent="0.3">
      <c r="A101" s="27">
        <v>5115</v>
      </c>
      <c r="B101" s="1" t="s">
        <v>159</v>
      </c>
      <c r="C101" s="23">
        <v>5746580.1500000004</v>
      </c>
      <c r="D101" s="21">
        <f t="shared" si="14"/>
        <v>0.18285309076861642</v>
      </c>
      <c r="E101" s="1"/>
    </row>
    <row r="102" spans="1:5" ht="9.75" customHeight="1" x14ac:dyDescent="0.3">
      <c r="A102" s="27">
        <v>5116</v>
      </c>
      <c r="B102" s="1" t="s">
        <v>160</v>
      </c>
      <c r="C102" s="23">
        <v>0</v>
      </c>
      <c r="D102" s="21">
        <f t="shared" si="14"/>
        <v>0</v>
      </c>
      <c r="E102" s="1"/>
    </row>
    <row r="103" spans="1:5" ht="9.75" customHeight="1" x14ac:dyDescent="0.3">
      <c r="A103" s="26">
        <v>5120</v>
      </c>
      <c r="B103" s="19" t="s">
        <v>161</v>
      </c>
      <c r="C103" s="20">
        <f>+SUM(C104:C112)</f>
        <v>884962.95</v>
      </c>
      <c r="D103" s="21">
        <f t="shared" ref="D103:D112" si="15">IFERROR(C103/$C$103,"")</f>
        <v>1</v>
      </c>
      <c r="E103" s="1"/>
    </row>
    <row r="104" spans="1:5" ht="9.75" customHeight="1" x14ac:dyDescent="0.3">
      <c r="A104" s="27">
        <v>5121</v>
      </c>
      <c r="B104" s="1" t="s">
        <v>162</v>
      </c>
      <c r="C104" s="23">
        <v>491955.39</v>
      </c>
      <c r="D104" s="21">
        <f t="shared" si="15"/>
        <v>0.55590506924611938</v>
      </c>
      <c r="E104" s="1"/>
    </row>
    <row r="105" spans="1:5" ht="9.75" customHeight="1" x14ac:dyDescent="0.3">
      <c r="A105" s="27">
        <v>5122</v>
      </c>
      <c r="B105" s="1" t="s">
        <v>163</v>
      </c>
      <c r="C105" s="23">
        <v>79729.37</v>
      </c>
      <c r="D105" s="21">
        <f t="shared" si="15"/>
        <v>9.0093455324881111E-2</v>
      </c>
      <c r="E105" s="1"/>
    </row>
    <row r="106" spans="1:5" ht="9.75" customHeight="1" x14ac:dyDescent="0.3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</row>
    <row r="107" spans="1:5" ht="9.75" customHeight="1" x14ac:dyDescent="0.3">
      <c r="A107" s="27">
        <v>5124</v>
      </c>
      <c r="B107" s="1" t="s">
        <v>165</v>
      </c>
      <c r="C107" s="23">
        <v>29917.63</v>
      </c>
      <c r="D107" s="21">
        <f t="shared" si="15"/>
        <v>3.380664693363717E-2</v>
      </c>
      <c r="E107" s="1"/>
    </row>
    <row r="108" spans="1:5" ht="9.75" customHeight="1" x14ac:dyDescent="0.3">
      <c r="A108" s="27">
        <v>5125</v>
      </c>
      <c r="B108" s="1" t="s">
        <v>166</v>
      </c>
      <c r="C108" s="23">
        <v>24662.22</v>
      </c>
      <c r="D108" s="21">
        <f t="shared" si="15"/>
        <v>2.7868081934955585E-2</v>
      </c>
      <c r="E108" s="1"/>
    </row>
    <row r="109" spans="1:5" ht="9.75" customHeight="1" x14ac:dyDescent="0.3">
      <c r="A109" s="27">
        <v>5126</v>
      </c>
      <c r="B109" s="1" t="s">
        <v>167</v>
      </c>
      <c r="C109" s="23">
        <v>184846.81</v>
      </c>
      <c r="D109" s="21">
        <f t="shared" si="15"/>
        <v>0.20887519641358998</v>
      </c>
      <c r="E109" s="1"/>
    </row>
    <row r="110" spans="1:5" ht="9.75" customHeight="1" x14ac:dyDescent="0.3">
      <c r="A110" s="27">
        <v>5127</v>
      </c>
      <c r="B110" s="1" t="s">
        <v>168</v>
      </c>
      <c r="C110" s="23">
        <v>51642.16</v>
      </c>
      <c r="D110" s="21">
        <f t="shared" si="15"/>
        <v>5.8355166168255979E-2</v>
      </c>
      <c r="E110" s="1"/>
    </row>
    <row r="111" spans="1:5" ht="9.75" customHeight="1" x14ac:dyDescent="0.3">
      <c r="A111" s="27">
        <v>5128</v>
      </c>
      <c r="B111" s="1" t="s">
        <v>169</v>
      </c>
      <c r="C111" s="23">
        <v>1258</v>
      </c>
      <c r="D111" s="21">
        <f t="shared" si="15"/>
        <v>1.4215284379984496E-3</v>
      </c>
      <c r="E111" s="1"/>
    </row>
    <row r="112" spans="1:5" ht="9.75" customHeight="1" x14ac:dyDescent="0.3">
      <c r="A112" s="27">
        <v>5129</v>
      </c>
      <c r="B112" s="1" t="s">
        <v>170</v>
      </c>
      <c r="C112" s="23">
        <v>20951.37</v>
      </c>
      <c r="D112" s="21">
        <f t="shared" si="15"/>
        <v>2.3674855540562461E-2</v>
      </c>
      <c r="E112" s="1"/>
    </row>
    <row r="113" spans="1:5" ht="9.75" customHeight="1" x14ac:dyDescent="0.3">
      <c r="A113" s="26">
        <v>5130</v>
      </c>
      <c r="B113" s="19" t="s">
        <v>171</v>
      </c>
      <c r="C113" s="20">
        <f>+SUM(C114:C122)</f>
        <v>9337584.75</v>
      </c>
      <c r="D113" s="21">
        <f t="shared" ref="D113:D122" si="16">IFERROR(C113/$C$113,"")</f>
        <v>1</v>
      </c>
      <c r="E113" s="1"/>
    </row>
    <row r="114" spans="1:5" ht="9.75" customHeight="1" x14ac:dyDescent="0.3">
      <c r="A114" s="27">
        <v>5131</v>
      </c>
      <c r="B114" s="1" t="s">
        <v>172</v>
      </c>
      <c r="C114" s="23">
        <v>330687.98</v>
      </c>
      <c r="D114" s="21">
        <f t="shared" si="16"/>
        <v>3.5414723277344282E-2</v>
      </c>
      <c r="E114" s="1"/>
    </row>
    <row r="115" spans="1:5" ht="9.75" customHeight="1" x14ac:dyDescent="0.3">
      <c r="A115" s="27">
        <v>5132</v>
      </c>
      <c r="B115" s="1" t="s">
        <v>173</v>
      </c>
      <c r="C115" s="23">
        <v>156707.42000000001</v>
      </c>
      <c r="D115" s="21">
        <f t="shared" si="16"/>
        <v>1.6782436164769484E-2</v>
      </c>
      <c r="E115" s="1"/>
    </row>
    <row r="116" spans="1:5" ht="9.75" customHeight="1" x14ac:dyDescent="0.3">
      <c r="A116" s="27">
        <v>5133</v>
      </c>
      <c r="B116" s="1" t="s">
        <v>174</v>
      </c>
      <c r="C116" s="23">
        <v>3017567.23</v>
      </c>
      <c r="D116" s="21">
        <f t="shared" si="16"/>
        <v>0.32316357075099106</v>
      </c>
      <c r="E116" s="1"/>
    </row>
    <row r="117" spans="1:5" ht="9.75" customHeight="1" x14ac:dyDescent="0.3">
      <c r="A117" s="27">
        <v>5134</v>
      </c>
      <c r="B117" s="1" t="s">
        <v>175</v>
      </c>
      <c r="C117" s="23">
        <v>199706.51</v>
      </c>
      <c r="D117" s="21">
        <f t="shared" si="16"/>
        <v>2.1387383927090997E-2</v>
      </c>
      <c r="E117" s="1"/>
    </row>
    <row r="118" spans="1:5" ht="9.75" customHeight="1" x14ac:dyDescent="0.3">
      <c r="A118" s="27">
        <v>5135</v>
      </c>
      <c r="B118" s="1" t="s">
        <v>176</v>
      </c>
      <c r="C118" s="23">
        <v>1476332.65</v>
      </c>
      <c r="D118" s="21">
        <f t="shared" si="16"/>
        <v>0.15810647930129898</v>
      </c>
      <c r="E118" s="1"/>
    </row>
    <row r="119" spans="1:5" ht="9.75" customHeight="1" x14ac:dyDescent="0.3">
      <c r="A119" s="27">
        <v>5136</v>
      </c>
      <c r="B119" s="1" t="s">
        <v>177</v>
      </c>
      <c r="C119" s="23">
        <v>113678.08</v>
      </c>
      <c r="D119" s="21">
        <f t="shared" si="16"/>
        <v>1.2174248806684192E-2</v>
      </c>
      <c r="E119" s="1"/>
    </row>
    <row r="120" spans="1:5" ht="9.75" customHeight="1" x14ac:dyDescent="0.3">
      <c r="A120" s="27">
        <v>5137</v>
      </c>
      <c r="B120" s="1" t="s">
        <v>178</v>
      </c>
      <c r="C120" s="23">
        <v>22984.63</v>
      </c>
      <c r="D120" s="21">
        <f t="shared" si="16"/>
        <v>2.4615176852879435E-3</v>
      </c>
      <c r="E120" s="1"/>
    </row>
    <row r="121" spans="1:5" ht="9.75" customHeight="1" x14ac:dyDescent="0.3">
      <c r="A121" s="27">
        <v>5138</v>
      </c>
      <c r="B121" s="1" t="s">
        <v>179</v>
      </c>
      <c r="C121" s="23">
        <v>479463.74</v>
      </c>
      <c r="D121" s="21">
        <f t="shared" si="16"/>
        <v>5.1347725652503451E-2</v>
      </c>
      <c r="E121" s="1"/>
    </row>
    <row r="122" spans="1:5" ht="9.75" customHeight="1" x14ac:dyDescent="0.3">
      <c r="A122" s="27">
        <v>5139</v>
      </c>
      <c r="B122" s="1" t="s">
        <v>180</v>
      </c>
      <c r="C122" s="23">
        <v>3540456.51</v>
      </c>
      <c r="D122" s="21">
        <f t="shared" si="16"/>
        <v>0.37916191443402963</v>
      </c>
      <c r="E122" s="1"/>
    </row>
    <row r="123" spans="1:5" ht="9.75" customHeight="1" x14ac:dyDescent="0.3">
      <c r="A123" s="26">
        <v>5200</v>
      </c>
      <c r="B123" s="19" t="s">
        <v>181</v>
      </c>
      <c r="C123" s="20">
        <f>+C153+C147+C145+C142+C138+C133+C130+C127+C124</f>
        <v>8577271.2100000009</v>
      </c>
      <c r="D123" s="21"/>
      <c r="E123" s="1"/>
    </row>
    <row r="124" spans="1:5" ht="9.75" customHeight="1" x14ac:dyDescent="0.3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3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9.75" customHeight="1" x14ac:dyDescent="0.3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9.75" customHeight="1" x14ac:dyDescent="0.3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3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9.75" customHeight="1" x14ac:dyDescent="0.3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9.75" customHeight="1" x14ac:dyDescent="0.3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3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9.75" customHeight="1" x14ac:dyDescent="0.3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ht="9.75" customHeight="1" x14ac:dyDescent="0.3">
      <c r="A133" s="26">
        <v>5240</v>
      </c>
      <c r="B133" s="19" t="s">
        <v>190</v>
      </c>
      <c r="C133" s="20">
        <f>+SUM(C134:C137)</f>
        <v>8577271.2100000009</v>
      </c>
      <c r="D133" s="21">
        <f t="shared" ref="D133:D137" si="20">IFERROR(C133/$C$133,"")</f>
        <v>1</v>
      </c>
      <c r="E133" s="1"/>
    </row>
    <row r="134" spans="1:5" ht="9.75" customHeight="1" x14ac:dyDescent="0.3">
      <c r="A134" s="27">
        <v>5241</v>
      </c>
      <c r="B134" s="1" t="s">
        <v>191</v>
      </c>
      <c r="C134" s="23">
        <v>8577271.2100000009</v>
      </c>
      <c r="D134" s="21">
        <f t="shared" si="20"/>
        <v>1</v>
      </c>
      <c r="E134" s="1"/>
    </row>
    <row r="135" spans="1:5" ht="9.75" customHeight="1" x14ac:dyDescent="0.3">
      <c r="A135" s="27">
        <v>5242</v>
      </c>
      <c r="B135" s="1" t="s">
        <v>192</v>
      </c>
      <c r="C135" s="23">
        <v>0</v>
      </c>
      <c r="D135" s="21">
        <f t="shared" si="20"/>
        <v>0</v>
      </c>
      <c r="E135" s="1"/>
    </row>
    <row r="136" spans="1:5" ht="9.75" customHeight="1" x14ac:dyDescent="0.3">
      <c r="A136" s="27">
        <v>5243</v>
      </c>
      <c r="B136" s="1" t="s">
        <v>193</v>
      </c>
      <c r="C136" s="23">
        <v>0</v>
      </c>
      <c r="D136" s="21">
        <f t="shared" si="20"/>
        <v>0</v>
      </c>
      <c r="E136" s="1"/>
    </row>
    <row r="137" spans="1:5" ht="9.75" customHeight="1" x14ac:dyDescent="0.3">
      <c r="A137" s="27">
        <v>5244</v>
      </c>
      <c r="B137" s="1" t="s">
        <v>194</v>
      </c>
      <c r="C137" s="23">
        <v>0</v>
      </c>
      <c r="D137" s="21">
        <f t="shared" si="20"/>
        <v>0</v>
      </c>
      <c r="E137" s="1"/>
    </row>
    <row r="138" spans="1:5" ht="9.75" customHeight="1" x14ac:dyDescent="0.3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3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9.75" customHeight="1" x14ac:dyDescent="0.3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9.75" customHeight="1" x14ac:dyDescent="0.3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9.75" customHeight="1" x14ac:dyDescent="0.3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3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9.75" customHeight="1" x14ac:dyDescent="0.3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9.75" customHeight="1" x14ac:dyDescent="0.3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3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9.75" customHeight="1" x14ac:dyDescent="0.3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3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9.75" customHeight="1" x14ac:dyDescent="0.3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9.75" customHeight="1" x14ac:dyDescent="0.3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9.75" customHeight="1" x14ac:dyDescent="0.3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9.75" customHeight="1" x14ac:dyDescent="0.3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9.75" customHeight="1" x14ac:dyDescent="0.3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3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9.75" customHeight="1" x14ac:dyDescent="0.3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9.75" customHeight="1" x14ac:dyDescent="0.3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 x14ac:dyDescent="0.3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3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9.75" customHeight="1" x14ac:dyDescent="0.3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9.75" customHeight="1" x14ac:dyDescent="0.3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3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9.75" customHeight="1" x14ac:dyDescent="0.3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9.75" customHeight="1" x14ac:dyDescent="0.3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3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9.75" customHeight="1" x14ac:dyDescent="0.3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9.75" customHeight="1" x14ac:dyDescent="0.3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 x14ac:dyDescent="0.3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3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9.75" customHeight="1" x14ac:dyDescent="0.3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9.75" customHeight="1" x14ac:dyDescent="0.3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3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9.75" customHeight="1" x14ac:dyDescent="0.3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9.75" customHeight="1" x14ac:dyDescent="0.3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3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9.75" customHeight="1" x14ac:dyDescent="0.3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9.75" customHeight="1" x14ac:dyDescent="0.3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3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9.75" customHeight="1" x14ac:dyDescent="0.3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3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9.75" customHeight="1" x14ac:dyDescent="0.3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ht="9.75" customHeight="1" x14ac:dyDescent="0.3">
      <c r="A181" s="26">
        <v>5500</v>
      </c>
      <c r="B181" s="19" t="s">
        <v>233</v>
      </c>
      <c r="C181" s="20">
        <f>+C182</f>
        <v>2053253.5</v>
      </c>
      <c r="D181" s="21"/>
      <c r="E181" s="1"/>
    </row>
    <row r="182" spans="1:5" ht="9.75" customHeight="1" x14ac:dyDescent="0.3">
      <c r="A182" s="26">
        <v>5510</v>
      </c>
      <c r="B182" s="19" t="s">
        <v>234</v>
      </c>
      <c r="C182" s="20">
        <f>+SUM(C183:C190)</f>
        <v>2053253.5</v>
      </c>
      <c r="D182" s="21">
        <f t="shared" ref="D182:D190" si="34">IFERROR(C182/$C$182,"")</f>
        <v>1</v>
      </c>
      <c r="E182" s="1"/>
    </row>
    <row r="183" spans="1:5" ht="9.75" customHeight="1" x14ac:dyDescent="0.3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</row>
    <row r="184" spans="1:5" ht="9.75" customHeight="1" x14ac:dyDescent="0.3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</row>
    <row r="185" spans="1:5" ht="9.75" customHeight="1" x14ac:dyDescent="0.3">
      <c r="A185" s="27">
        <v>5513</v>
      </c>
      <c r="B185" s="1" t="s">
        <v>237</v>
      </c>
      <c r="C185" s="23">
        <v>666635.04</v>
      </c>
      <c r="D185" s="21">
        <f t="shared" si="34"/>
        <v>0.32467254530431827</v>
      </c>
      <c r="E185" s="1"/>
    </row>
    <row r="186" spans="1:5" ht="9.75" customHeight="1" x14ac:dyDescent="0.3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</row>
    <row r="187" spans="1:5" ht="9.75" customHeight="1" x14ac:dyDescent="0.3">
      <c r="A187" s="27">
        <v>5515</v>
      </c>
      <c r="B187" s="1" t="s">
        <v>239</v>
      </c>
      <c r="C187" s="23">
        <v>1256603.2</v>
      </c>
      <c r="D187" s="21">
        <f t="shared" si="34"/>
        <v>0.61200587263092454</v>
      </c>
      <c r="E187" s="1"/>
    </row>
    <row r="188" spans="1:5" ht="9.75" customHeight="1" x14ac:dyDescent="0.3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</row>
    <row r="189" spans="1:5" ht="9.75" customHeight="1" x14ac:dyDescent="0.3">
      <c r="A189" s="27">
        <v>5517</v>
      </c>
      <c r="B189" s="1" t="s">
        <v>241</v>
      </c>
      <c r="C189" s="23">
        <v>130015.26</v>
      </c>
      <c r="D189" s="21">
        <f t="shared" si="34"/>
        <v>6.3321582064757229E-2</v>
      </c>
      <c r="E189" s="1"/>
    </row>
    <row r="190" spans="1:5" ht="9.75" customHeight="1" x14ac:dyDescent="0.3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</row>
    <row r="191" spans="1:5" ht="9.75" customHeight="1" x14ac:dyDescent="0.3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</row>
    <row r="192" spans="1:5" ht="9.75" customHeight="1" x14ac:dyDescent="0.3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9.75" customHeight="1" x14ac:dyDescent="0.3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9.75" customHeight="1" x14ac:dyDescent="0.3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3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9.75" customHeight="1" x14ac:dyDescent="0.3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9.75" customHeight="1" x14ac:dyDescent="0.3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9.75" customHeight="1" x14ac:dyDescent="0.3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9.75" customHeight="1" x14ac:dyDescent="0.3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9.75" customHeight="1" x14ac:dyDescent="0.3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3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9.75" customHeight="1" x14ac:dyDescent="0.3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9.75" customHeight="1" x14ac:dyDescent="0.3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9.75" customHeight="1" x14ac:dyDescent="0.3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ht="9.75" customHeight="1" x14ac:dyDescent="0.3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9.75" customHeight="1" x14ac:dyDescent="0.3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9.75" customHeight="1" x14ac:dyDescent="0.3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9.75" customHeight="1" x14ac:dyDescent="0.3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9.75" customHeight="1" x14ac:dyDescent="0.3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9.75" customHeight="1" x14ac:dyDescent="0.3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 x14ac:dyDescent="0.3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3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 x14ac:dyDescent="0.3">
      <c r="A213" s="16"/>
      <c r="B213" s="16"/>
      <c r="C213" s="16"/>
      <c r="D213" s="17"/>
      <c r="E213" s="16"/>
    </row>
    <row r="214" spans="1:5" ht="9.75" customHeight="1" x14ac:dyDescent="0.3">
      <c r="A214" s="16"/>
      <c r="B214" s="16" t="s">
        <v>66</v>
      </c>
      <c r="C214" s="16"/>
      <c r="D214" s="17"/>
      <c r="E214" s="16"/>
    </row>
    <row r="216" spans="1:5" ht="15" customHeight="1" x14ac:dyDescent="0.3">
      <c r="C216" s="103"/>
    </row>
    <row r="217" spans="1:5" ht="21.6" x14ac:dyDescent="0.3">
      <c r="B217" s="24" t="str">
        <f>+'Notas a los Edos Financieros'!B47</f>
        <v>"DIRECTORA ADMINISTRATIVA
CLAUDIA ANGÉLICA DURAN HERNÁNDEZ"</v>
      </c>
    </row>
    <row r="218" spans="1:5" ht="15" customHeight="1" x14ac:dyDescent="0.3">
      <c r="B218" s="24"/>
    </row>
    <row r="220" spans="1:5" ht="21.6" x14ac:dyDescent="0.3">
      <c r="B220" s="24" t="s">
        <v>588</v>
      </c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3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79"/>
  <sheetViews>
    <sheetView topLeftCell="A143" workbookViewId="0">
      <selection activeCell="B176" sqref="B176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19" t="str">
        <f>'Notas a los Edos Financieros'!A1</f>
        <v>Instituto Municipal de las Mujeres</v>
      </c>
      <c r="B1" s="113"/>
      <c r="C1" s="113"/>
      <c r="D1" s="113"/>
      <c r="E1" s="113"/>
      <c r="F1" s="113"/>
      <c r="G1" s="89" t="s">
        <v>0</v>
      </c>
      <c r="H1" s="81">
        <f>'Notas a los Edos Financieros'!D1</f>
        <v>2024</v>
      </c>
    </row>
    <row r="2" spans="1:8" ht="11.25" customHeight="1" x14ac:dyDescent="0.3">
      <c r="A2" s="119" t="s">
        <v>264</v>
      </c>
      <c r="B2" s="113"/>
      <c r="C2" s="113"/>
      <c r="D2" s="113"/>
      <c r="E2" s="113"/>
      <c r="F2" s="113"/>
      <c r="G2" s="89" t="s">
        <v>2</v>
      </c>
      <c r="H2" s="81" t="str">
        <f>'Notas a los Edos Financieros'!D2</f>
        <v>Trimestral</v>
      </c>
    </row>
    <row r="3" spans="1:8" ht="11.25" customHeight="1" x14ac:dyDescent="0.3">
      <c r="A3" s="119" t="str">
        <f>'Notas a los Edos Financieros'!A3</f>
        <v>Del 01 de Enero al 31 de Diciembre de 2024</v>
      </c>
      <c r="B3" s="113"/>
      <c r="C3" s="113"/>
      <c r="D3" s="113"/>
      <c r="E3" s="113"/>
      <c r="F3" s="113"/>
      <c r="G3" s="89" t="s">
        <v>4</v>
      </c>
      <c r="H3" s="81">
        <f>'Notas a los Edos Financieros'!D3</f>
        <v>4</v>
      </c>
    </row>
    <row r="4" spans="1:8" ht="11.25" customHeight="1" x14ac:dyDescent="0.3">
      <c r="A4" s="118" t="s">
        <v>5</v>
      </c>
      <c r="B4" s="113"/>
      <c r="C4" s="113"/>
      <c r="D4" s="113"/>
      <c r="E4" s="113"/>
      <c r="F4" s="113"/>
      <c r="G4" s="89"/>
      <c r="H4" s="81"/>
    </row>
    <row r="5" spans="1:8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 x14ac:dyDescent="0.3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3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3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3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3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3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3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</row>
    <row r="15" spans="1:8" ht="9.75" customHeight="1" x14ac:dyDescent="0.3">
      <c r="A15" s="28">
        <v>1122</v>
      </c>
      <c r="B15" s="16" t="s">
        <v>272</v>
      </c>
      <c r="C15" s="29">
        <v>0.01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3">
      <c r="A16" s="28">
        <v>1124</v>
      </c>
      <c r="B16" s="16" t="s">
        <v>273</v>
      </c>
      <c r="C16" s="29">
        <v>0.4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3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3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 x14ac:dyDescent="0.3">
      <c r="A20" s="28">
        <v>1123</v>
      </c>
      <c r="B20" s="16" t="s">
        <v>280</v>
      </c>
      <c r="C20" s="29">
        <v>7141.43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3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3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3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3">
      <c r="A24" s="28">
        <v>1131</v>
      </c>
      <c r="B24" s="16" t="s">
        <v>284</v>
      </c>
      <c r="C24" s="29">
        <v>0</v>
      </c>
      <c r="D24" s="29">
        <f>+C24</f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3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3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3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3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3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3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3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 x14ac:dyDescent="0.3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3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3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3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3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3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3">
      <c r="A38" s="16"/>
      <c r="B38" s="16"/>
      <c r="C38" s="16"/>
      <c r="D38" s="16"/>
      <c r="E38" s="16"/>
      <c r="F38" s="16"/>
    </row>
    <row r="39" spans="1:6" ht="9.75" customHeight="1" x14ac:dyDescent="0.3">
      <c r="A39" s="84" t="s">
        <v>299</v>
      </c>
      <c r="B39" s="84"/>
      <c r="C39" s="84"/>
      <c r="D39" s="84"/>
      <c r="E39" s="84"/>
      <c r="F39" s="84"/>
    </row>
    <row r="40" spans="1:6" ht="9.75" customHeight="1" x14ac:dyDescent="0.3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 x14ac:dyDescent="0.3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3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3">
      <c r="A43" s="16"/>
      <c r="B43" s="16"/>
      <c r="C43" s="16"/>
      <c r="D43" s="16"/>
      <c r="E43" s="16"/>
      <c r="F43" s="16"/>
    </row>
    <row r="44" spans="1:6" ht="9.75" customHeight="1" x14ac:dyDescent="0.3">
      <c r="A44" s="84" t="s">
        <v>303</v>
      </c>
      <c r="B44" s="84"/>
      <c r="C44" s="84"/>
      <c r="D44" s="84"/>
      <c r="E44" s="84"/>
      <c r="F44" s="84"/>
    </row>
    <row r="45" spans="1:6" ht="9.75" customHeight="1" x14ac:dyDescent="0.3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 x14ac:dyDescent="0.3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3">
      <c r="A47" s="16"/>
      <c r="B47" s="16"/>
      <c r="C47" s="16"/>
      <c r="D47" s="16"/>
      <c r="E47" s="16"/>
      <c r="F47" s="16"/>
    </row>
    <row r="48" spans="1:6" ht="9.75" customHeight="1" x14ac:dyDescent="0.3">
      <c r="A48" s="84" t="s">
        <v>305</v>
      </c>
      <c r="B48" s="84"/>
      <c r="C48" s="84"/>
      <c r="D48" s="84"/>
      <c r="E48" s="84"/>
      <c r="F48" s="84"/>
    </row>
    <row r="49" spans="1:11" ht="9.75" customHeight="1" x14ac:dyDescent="0.3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</row>
    <row r="50" spans="1:11" ht="9.75" customHeight="1" x14ac:dyDescent="0.3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1" ht="9.75" customHeight="1" x14ac:dyDescent="0.3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1" ht="9.75" customHeight="1" x14ac:dyDescent="0.3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1" ht="9.7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1" ht="9.75" customHeight="1" x14ac:dyDescent="0.3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1" ht="9.75" customHeight="1" x14ac:dyDescent="0.3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1" ht="9.75" customHeight="1" x14ac:dyDescent="0.3">
      <c r="A56" s="28">
        <v>1230</v>
      </c>
      <c r="B56" s="16" t="s">
        <v>317</v>
      </c>
      <c r="C56" s="29">
        <f>+SUM(C57:C63)</f>
        <v>24764626.140000001</v>
      </c>
      <c r="D56" s="29">
        <f>+SUM(D57:D63)</f>
        <v>666635.04</v>
      </c>
      <c r="E56" s="29">
        <f>+SUM(E57:E63)</f>
        <v>6334461.9400000004</v>
      </c>
      <c r="F56" s="16"/>
      <c r="G56" s="16"/>
      <c r="H56" s="16"/>
      <c r="I56" s="16"/>
      <c r="J56" s="16"/>
    </row>
    <row r="57" spans="1:11" ht="9.75" customHeight="1" x14ac:dyDescent="0.3">
      <c r="A57" s="28">
        <v>1231</v>
      </c>
      <c r="B57" s="16" t="s">
        <v>318</v>
      </c>
      <c r="C57" s="29">
        <v>4563565</v>
      </c>
      <c r="D57" s="90"/>
      <c r="E57" s="90"/>
      <c r="F57" s="16"/>
      <c r="G57" s="16"/>
      <c r="H57" s="16"/>
      <c r="I57" s="16"/>
      <c r="J57" s="16"/>
    </row>
    <row r="58" spans="1:11" ht="9.75" customHeight="1" x14ac:dyDescent="0.3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1" ht="9.75" customHeight="1" x14ac:dyDescent="0.3">
      <c r="A59" s="28">
        <v>1233</v>
      </c>
      <c r="B59" s="16" t="s">
        <v>320</v>
      </c>
      <c r="C59" s="29">
        <v>20201061.140000001</v>
      </c>
      <c r="D59" s="29">
        <v>666635.04</v>
      </c>
      <c r="E59" s="29">
        <v>6334461.9400000004</v>
      </c>
      <c r="F59" s="16" t="s">
        <v>586</v>
      </c>
      <c r="G59" s="104">
        <v>3.3000000000000002E-2</v>
      </c>
      <c r="H59" s="16" t="s">
        <v>587</v>
      </c>
      <c r="I59" s="16"/>
      <c r="J59" s="16"/>
      <c r="K59" s="103"/>
    </row>
    <row r="60" spans="1:11" ht="9.75" customHeight="1" x14ac:dyDescent="0.3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1" ht="9.75" customHeight="1" x14ac:dyDescent="0.3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1" ht="9.75" customHeight="1" x14ac:dyDescent="0.3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1" ht="9.75" customHeight="1" x14ac:dyDescent="0.3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1" ht="9.75" customHeight="1" x14ac:dyDescent="0.3">
      <c r="A64" s="28">
        <v>1240</v>
      </c>
      <c r="B64" s="16" t="s">
        <v>325</v>
      </c>
      <c r="C64" s="29">
        <f>+SUM(C65:C72)</f>
        <v>10662468.25</v>
      </c>
      <c r="D64" s="29">
        <f t="shared" ref="D64:E64" si="1">+SUM(D65:D72)</f>
        <v>1256618.2809999997</v>
      </c>
      <c r="E64" s="29">
        <f t="shared" si="1"/>
        <v>5119589.1506666671</v>
      </c>
      <c r="F64" s="16"/>
      <c r="G64" s="105"/>
      <c r="H64" s="16"/>
      <c r="I64" s="16"/>
      <c r="J64" s="129"/>
      <c r="K64" s="103"/>
    </row>
    <row r="65" spans="1:11" ht="9.75" customHeight="1" x14ac:dyDescent="0.3">
      <c r="A65" s="28">
        <v>1241</v>
      </c>
      <c r="B65" s="16" t="s">
        <v>326</v>
      </c>
      <c r="C65" s="29">
        <v>5437842.9900000002</v>
      </c>
      <c r="D65" s="29">
        <v>469916.70099999994</v>
      </c>
      <c r="E65" s="29">
        <v>2793452.54</v>
      </c>
      <c r="F65" s="16" t="s">
        <v>586</v>
      </c>
      <c r="G65" s="105">
        <v>0.1</v>
      </c>
      <c r="H65" s="16" t="s">
        <v>587</v>
      </c>
      <c r="I65" s="16"/>
      <c r="J65" s="16"/>
    </row>
    <row r="66" spans="1:11" ht="9.75" customHeight="1" x14ac:dyDescent="0.3">
      <c r="A66" s="28">
        <v>1242</v>
      </c>
      <c r="B66" s="16" t="s">
        <v>327</v>
      </c>
      <c r="C66" s="29">
        <v>891852.97</v>
      </c>
      <c r="D66" s="29">
        <v>14011.619999999995</v>
      </c>
      <c r="E66" s="29">
        <v>772350.74999999988</v>
      </c>
      <c r="F66" s="16" t="s">
        <v>586</v>
      </c>
      <c r="G66" s="105">
        <v>0.1</v>
      </c>
      <c r="H66" s="16" t="s">
        <v>587</v>
      </c>
      <c r="I66" s="16"/>
      <c r="J66" s="16"/>
    </row>
    <row r="67" spans="1:11" ht="9.75" customHeight="1" x14ac:dyDescent="0.3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1" ht="9.75" customHeight="1" x14ac:dyDescent="0.3">
      <c r="A68" s="28">
        <v>1244</v>
      </c>
      <c r="B68" s="16" t="s">
        <v>329</v>
      </c>
      <c r="C68" s="29">
        <v>3458753</v>
      </c>
      <c r="D68" s="29">
        <v>705082.45999999985</v>
      </c>
      <c r="E68" s="29">
        <v>1437881.56</v>
      </c>
      <c r="F68" s="16" t="s">
        <v>586</v>
      </c>
      <c r="G68" s="105">
        <v>0.25</v>
      </c>
      <c r="H68" s="16" t="s">
        <v>587</v>
      </c>
      <c r="I68" s="16"/>
      <c r="J68" s="16"/>
    </row>
    <row r="69" spans="1:11" ht="9.75" customHeight="1" x14ac:dyDescent="0.3">
      <c r="A69" s="28">
        <v>1245</v>
      </c>
      <c r="B69" s="16" t="s">
        <v>330</v>
      </c>
      <c r="C69" s="29">
        <v>107114.84</v>
      </c>
      <c r="D69" s="29">
        <v>10653.559999999998</v>
      </c>
      <c r="E69" s="29">
        <v>19565.815333333336</v>
      </c>
      <c r="F69" s="16" t="s">
        <v>586</v>
      </c>
      <c r="G69" s="105">
        <v>0.1</v>
      </c>
      <c r="H69" s="16" t="s">
        <v>587</v>
      </c>
      <c r="I69" s="16"/>
      <c r="J69" s="16"/>
    </row>
    <row r="70" spans="1:11" ht="9.75" customHeight="1" x14ac:dyDescent="0.3">
      <c r="A70" s="28">
        <v>1246</v>
      </c>
      <c r="B70" s="16" t="s">
        <v>331</v>
      </c>
      <c r="C70" s="29">
        <v>766904.45</v>
      </c>
      <c r="D70" s="29">
        <v>56953.939999999988</v>
      </c>
      <c r="E70" s="29">
        <v>96338.485333333359</v>
      </c>
      <c r="F70" s="16" t="s">
        <v>586</v>
      </c>
      <c r="G70" s="105">
        <v>0.1</v>
      </c>
      <c r="H70" s="16" t="s">
        <v>587</v>
      </c>
      <c r="I70" s="16"/>
      <c r="J70" s="16"/>
    </row>
    <row r="71" spans="1:11" ht="9.75" customHeight="1" x14ac:dyDescent="0.3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1" ht="9.75" customHeight="1" x14ac:dyDescent="0.3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1" ht="9.7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1" ht="9.75" customHeight="1" x14ac:dyDescent="0.3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1" ht="9.75" customHeight="1" x14ac:dyDescent="0.3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</row>
    <row r="76" spans="1:11" ht="9.75" customHeight="1" x14ac:dyDescent="0.3">
      <c r="A76" s="28">
        <v>1250</v>
      </c>
      <c r="B76" s="16" t="s">
        <v>339</v>
      </c>
      <c r="C76" s="29">
        <f>+SUM(C77:C88)</f>
        <v>432420.96</v>
      </c>
      <c r="D76" s="29">
        <f t="shared" ref="D76:E76" si="2">+SUM(D77:D88)</f>
        <v>130015.26000000002</v>
      </c>
      <c r="E76" s="29">
        <f t="shared" si="2"/>
        <v>221665.32</v>
      </c>
      <c r="F76" s="16"/>
      <c r="G76" s="16"/>
      <c r="H76" s="16"/>
      <c r="I76" s="16"/>
      <c r="J76" s="16"/>
    </row>
    <row r="77" spans="1:11" ht="9.75" customHeight="1" x14ac:dyDescent="0.3">
      <c r="A77" s="28">
        <v>1251</v>
      </c>
      <c r="B77" s="16" t="s">
        <v>340</v>
      </c>
      <c r="C77" s="29">
        <v>432420.96</v>
      </c>
      <c r="D77" s="29">
        <v>130015.26000000002</v>
      </c>
      <c r="E77" s="29">
        <v>221665.32</v>
      </c>
      <c r="F77" s="16" t="s">
        <v>586</v>
      </c>
      <c r="G77" s="105">
        <v>0.33</v>
      </c>
      <c r="H77" s="16" t="s">
        <v>587</v>
      </c>
      <c r="I77" s="16"/>
      <c r="J77" s="16"/>
      <c r="K77" s="103"/>
    </row>
    <row r="78" spans="1:11" ht="9.75" customHeight="1" x14ac:dyDescent="0.3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1" ht="9.75" customHeight="1" x14ac:dyDescent="0.3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1" ht="9.75" customHeight="1" x14ac:dyDescent="0.3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3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3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</row>
    <row r="83" spans="1:7" ht="9.75" customHeight="1" x14ac:dyDescent="0.3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</row>
    <row r="84" spans="1:7" ht="9.75" customHeight="1" x14ac:dyDescent="0.3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</row>
    <row r="85" spans="1:7" ht="9.75" customHeight="1" x14ac:dyDescent="0.3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</row>
    <row r="86" spans="1:7" ht="9.75" customHeight="1" x14ac:dyDescent="0.3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</row>
    <row r="87" spans="1:7" ht="9.75" customHeight="1" x14ac:dyDescent="0.3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</row>
    <row r="88" spans="1:7" ht="9.75" customHeight="1" x14ac:dyDescent="0.3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</row>
    <row r="89" spans="1:7" ht="9.75" customHeight="1" x14ac:dyDescent="0.3">
      <c r="A89" s="16"/>
      <c r="B89" s="16"/>
      <c r="C89" s="16"/>
      <c r="D89" s="16"/>
      <c r="E89" s="16"/>
      <c r="F89" s="16"/>
      <c r="G89" s="16"/>
    </row>
    <row r="90" spans="1:7" ht="9.75" customHeight="1" x14ac:dyDescent="0.3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 x14ac:dyDescent="0.3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 x14ac:dyDescent="0.3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3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3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3">
      <c r="A95" s="16"/>
      <c r="B95" s="16"/>
      <c r="C95" s="16"/>
      <c r="D95" s="16"/>
      <c r="E95" s="16"/>
      <c r="F95" s="16"/>
      <c r="G95" s="16"/>
    </row>
    <row r="96" spans="1:7" ht="9.75" customHeight="1" x14ac:dyDescent="0.3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 x14ac:dyDescent="0.3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 x14ac:dyDescent="0.3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3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3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3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3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3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3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3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3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3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3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3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 x14ac:dyDescent="0.3">
      <c r="A110" s="28">
        <v>2110</v>
      </c>
      <c r="B110" s="16" t="s">
        <v>369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 x14ac:dyDescent="0.3">
      <c r="A111" s="28">
        <v>2111</v>
      </c>
      <c r="B111" s="16" t="s">
        <v>370</v>
      </c>
      <c r="C111" s="29">
        <v>277052.23</v>
      </c>
      <c r="D111" s="29">
        <f>+C111</f>
        <v>277052.23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3">
      <c r="A112" s="28">
        <v>2112</v>
      </c>
      <c r="B112" s="16" t="s">
        <v>371</v>
      </c>
      <c r="C112" s="29">
        <v>2748880.2</v>
      </c>
      <c r="D112" s="29">
        <f>+C112</f>
        <v>2748880.2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3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3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3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3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 x14ac:dyDescent="0.3">
      <c r="A117" s="28">
        <v>2117</v>
      </c>
      <c r="B117" s="16" t="s">
        <v>376</v>
      </c>
      <c r="C117" s="29">
        <v>1537351.7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3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3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3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3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3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3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3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3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3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 x14ac:dyDescent="0.3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3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3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3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3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3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3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3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3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3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3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3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3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3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3">
      <c r="A141" s="16"/>
      <c r="B141" s="16"/>
      <c r="C141" s="16"/>
      <c r="D141" s="16"/>
      <c r="E141" s="16"/>
    </row>
    <row r="142" spans="1:5" ht="9.75" customHeight="1" x14ac:dyDescent="0.3">
      <c r="A142" s="84" t="s">
        <v>399</v>
      </c>
      <c r="B142" s="84"/>
      <c r="C142" s="84"/>
      <c r="D142" s="84"/>
      <c r="E142" s="84"/>
    </row>
    <row r="143" spans="1:5" ht="9.75" customHeight="1" x14ac:dyDescent="0.3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</row>
    <row r="144" spans="1:5" ht="9.75" customHeight="1" x14ac:dyDescent="0.3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3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3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3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3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3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3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3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3">
      <c r="A152" s="28"/>
      <c r="B152" s="16"/>
      <c r="C152" s="29"/>
      <c r="D152" s="16"/>
      <c r="E152" s="16"/>
    </row>
    <row r="153" spans="1:5" ht="9.75" customHeight="1" x14ac:dyDescent="0.3">
      <c r="A153" s="84" t="s">
        <v>408</v>
      </c>
      <c r="B153" s="84"/>
      <c r="C153" s="84"/>
      <c r="D153" s="84"/>
      <c r="E153" s="84"/>
    </row>
    <row r="154" spans="1:5" ht="9.75" customHeight="1" x14ac:dyDescent="0.3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</row>
    <row r="155" spans="1:5" ht="9.75" customHeight="1" x14ac:dyDescent="0.3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3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3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3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3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3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3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3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3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3">
      <c r="A164" s="16"/>
      <c r="B164" s="16"/>
      <c r="C164" s="16"/>
      <c r="D164" s="16"/>
      <c r="E164" s="16"/>
    </row>
    <row r="165" spans="1:5" ht="9.75" customHeight="1" x14ac:dyDescent="0.3">
      <c r="A165" s="84" t="s">
        <v>418</v>
      </c>
      <c r="B165" s="84"/>
      <c r="C165" s="84"/>
      <c r="D165" s="84"/>
      <c r="E165" s="84"/>
    </row>
    <row r="166" spans="1:5" ht="9.75" customHeight="1" x14ac:dyDescent="0.3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</row>
    <row r="167" spans="1:5" ht="9.75" customHeight="1" x14ac:dyDescent="0.3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3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3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3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3">
      <c r="A171" s="16"/>
      <c r="B171" s="16"/>
      <c r="C171" s="16"/>
      <c r="D171" s="16"/>
      <c r="E171" s="16"/>
    </row>
    <row r="172" spans="1:5" ht="9.75" customHeight="1" x14ac:dyDescent="0.3">
      <c r="A172" s="16"/>
      <c r="B172" s="16"/>
      <c r="C172" s="16"/>
      <c r="D172" s="16"/>
      <c r="E172" s="16"/>
    </row>
    <row r="173" spans="1:5" ht="9.75" customHeight="1" x14ac:dyDescent="0.3">
      <c r="A173" s="16"/>
      <c r="B173" s="16" t="s">
        <v>66</v>
      </c>
      <c r="C173" s="16"/>
      <c r="D173" s="16"/>
      <c r="E173" s="16"/>
    </row>
    <row r="176" spans="1:5" ht="21.6" x14ac:dyDescent="0.3">
      <c r="B176" s="24" t="str">
        <f>+ACT!B217</f>
        <v>"DIRECTORA ADMINISTRATIVA
CLAUDIA ANGÉLICA DURAN HERNÁNDEZ"</v>
      </c>
    </row>
    <row r="177" spans="2:2" ht="15" customHeight="1" x14ac:dyDescent="0.3">
      <c r="B177" s="24"/>
    </row>
    <row r="179" spans="2:2" ht="21.6" x14ac:dyDescent="0.3">
      <c r="B179" s="24" t="s">
        <v>588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6"/>
  <sheetViews>
    <sheetView zoomScaleNormal="100" workbookViewId="0">
      <selection activeCell="B33" sqref="B33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18" t="str">
        <f>ESF!A1</f>
        <v>Instituto Municipal de las Mujeres</v>
      </c>
      <c r="B1" s="113"/>
      <c r="C1" s="113"/>
      <c r="D1" s="89" t="s">
        <v>0</v>
      </c>
      <c r="E1" s="81">
        <f>'Notas a los Edos Financieros'!D1</f>
        <v>2024</v>
      </c>
    </row>
    <row r="2" spans="1:5" ht="11.25" customHeight="1" x14ac:dyDescent="0.3">
      <c r="A2" s="118" t="s">
        <v>423</v>
      </c>
      <c r="B2" s="113"/>
      <c r="C2" s="113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18" t="str">
        <f>ESF!A3</f>
        <v>Del 01 de Enero al 31 de Diciembre de 2024</v>
      </c>
      <c r="B3" s="113"/>
      <c r="C3" s="113"/>
      <c r="D3" s="89" t="s">
        <v>4</v>
      </c>
      <c r="E3" s="81">
        <f>'Notas a los Edos Financieros'!D3</f>
        <v>4</v>
      </c>
    </row>
    <row r="4" spans="1:5" ht="11.25" customHeight="1" x14ac:dyDescent="0.3">
      <c r="A4" s="118" t="s">
        <v>5</v>
      </c>
      <c r="B4" s="113"/>
      <c r="C4" s="113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14.4" x14ac:dyDescent="0.3">
      <c r="A7" s="84" t="s">
        <v>424</v>
      </c>
      <c r="B7" s="84"/>
      <c r="C7" s="84"/>
      <c r="D7" s="84"/>
      <c r="E7" s="84"/>
    </row>
    <row r="8" spans="1:5" ht="14.4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14.4" x14ac:dyDescent="0.3">
      <c r="A9" s="28">
        <v>3110</v>
      </c>
      <c r="B9" s="16" t="s">
        <v>124</v>
      </c>
      <c r="C9" s="29">
        <v>1242756.1200000001</v>
      </c>
      <c r="D9" s="16"/>
      <c r="E9" s="16"/>
    </row>
    <row r="10" spans="1:5" ht="14.4" x14ac:dyDescent="0.3">
      <c r="A10" s="28">
        <v>3120</v>
      </c>
      <c r="B10" s="16" t="s">
        <v>425</v>
      </c>
      <c r="C10" s="29">
        <v>24841324.140000001</v>
      </c>
      <c r="D10" s="16"/>
      <c r="E10" s="16"/>
    </row>
    <row r="11" spans="1:5" ht="14.4" x14ac:dyDescent="0.3">
      <c r="A11" s="28">
        <v>3130</v>
      </c>
      <c r="B11" s="16" t="s">
        <v>426</v>
      </c>
      <c r="C11" s="29">
        <v>0</v>
      </c>
      <c r="D11" s="16"/>
      <c r="E11" s="16"/>
    </row>
    <row r="12" spans="1:5" ht="14.4" x14ac:dyDescent="0.3">
      <c r="A12" s="16"/>
      <c r="B12" s="16"/>
      <c r="C12" s="16"/>
      <c r="D12" s="16"/>
      <c r="E12" s="16"/>
    </row>
    <row r="13" spans="1:5" ht="14.4" x14ac:dyDescent="0.3">
      <c r="A13" s="84" t="s">
        <v>427</v>
      </c>
      <c r="B13" s="84"/>
      <c r="C13" s="84"/>
      <c r="D13" s="84"/>
      <c r="E13" s="84"/>
    </row>
    <row r="14" spans="1:5" ht="14.4" x14ac:dyDescent="0.3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14.4" x14ac:dyDescent="0.3">
      <c r="A15" s="28">
        <v>3210</v>
      </c>
      <c r="B15" s="16" t="s">
        <v>429</v>
      </c>
      <c r="C15" s="29">
        <v>8178405.5199999958</v>
      </c>
      <c r="D15" s="16"/>
      <c r="E15" s="16"/>
    </row>
    <row r="16" spans="1:5" ht="14.4" x14ac:dyDescent="0.3">
      <c r="A16" s="28">
        <v>3220</v>
      </c>
      <c r="B16" s="16" t="s">
        <v>430</v>
      </c>
      <c r="C16" s="29">
        <v>4475501.43</v>
      </c>
      <c r="D16" s="16"/>
      <c r="E16" s="16"/>
    </row>
    <row r="17" spans="1:4" ht="14.4" x14ac:dyDescent="0.3">
      <c r="A17" s="28">
        <v>3230</v>
      </c>
      <c r="B17" s="16" t="s">
        <v>431</v>
      </c>
      <c r="C17" s="29">
        <f>+SUM(C18:C21)</f>
        <v>0</v>
      </c>
      <c r="D17" s="16"/>
    </row>
    <row r="18" spans="1:4" ht="14.4" x14ac:dyDescent="0.3">
      <c r="A18" s="28">
        <v>3231</v>
      </c>
      <c r="B18" s="16" t="s">
        <v>432</v>
      </c>
      <c r="C18" s="29">
        <v>0</v>
      </c>
      <c r="D18" s="16"/>
    </row>
    <row r="19" spans="1:4" ht="14.4" x14ac:dyDescent="0.3">
      <c r="A19" s="28">
        <v>3232</v>
      </c>
      <c r="B19" s="16" t="s">
        <v>433</v>
      </c>
      <c r="C19" s="29">
        <v>0</v>
      </c>
      <c r="D19" s="16"/>
    </row>
    <row r="20" spans="1:4" ht="14.4" x14ac:dyDescent="0.3">
      <c r="A20" s="28">
        <v>3233</v>
      </c>
      <c r="B20" s="16" t="s">
        <v>434</v>
      </c>
      <c r="C20" s="29">
        <v>0</v>
      </c>
      <c r="D20" s="16"/>
    </row>
    <row r="21" spans="1:4" ht="14.4" x14ac:dyDescent="0.3">
      <c r="A21" s="28">
        <v>3239</v>
      </c>
      <c r="B21" s="16" t="s">
        <v>435</v>
      </c>
      <c r="C21" s="29">
        <v>0</v>
      </c>
      <c r="D21" s="16"/>
    </row>
    <row r="22" spans="1:4" ht="14.4" x14ac:dyDescent="0.3">
      <c r="A22" s="28">
        <v>3240</v>
      </c>
      <c r="B22" s="16" t="s">
        <v>436</v>
      </c>
      <c r="C22" s="29">
        <f>+SUM(C23:C25)</f>
        <v>0</v>
      </c>
      <c r="D22" s="16"/>
    </row>
    <row r="23" spans="1:4" ht="14.4" x14ac:dyDescent="0.3">
      <c r="A23" s="28">
        <v>3241</v>
      </c>
      <c r="B23" s="16" t="s">
        <v>437</v>
      </c>
      <c r="C23" s="29">
        <v>0</v>
      </c>
      <c r="D23" s="16"/>
    </row>
    <row r="24" spans="1:4" ht="14.4" x14ac:dyDescent="0.3">
      <c r="A24" s="28">
        <v>3242</v>
      </c>
      <c r="B24" s="16" t="s">
        <v>438</v>
      </c>
      <c r="C24" s="29">
        <v>0</v>
      </c>
      <c r="D24" s="16"/>
    </row>
    <row r="25" spans="1:4" ht="14.4" x14ac:dyDescent="0.3">
      <c r="A25" s="28">
        <v>3243</v>
      </c>
      <c r="B25" s="16" t="s">
        <v>439</v>
      </c>
      <c r="C25" s="29">
        <v>0</v>
      </c>
      <c r="D25" s="16"/>
    </row>
    <row r="26" spans="1:4" ht="14.4" x14ac:dyDescent="0.3">
      <c r="A26" s="28">
        <v>3250</v>
      </c>
      <c r="B26" s="16" t="s">
        <v>440</v>
      </c>
      <c r="C26" s="29">
        <f>+SUM(C27:C28)</f>
        <v>-2951463.2</v>
      </c>
      <c r="D26" s="16"/>
    </row>
    <row r="27" spans="1:4" ht="14.4" x14ac:dyDescent="0.3">
      <c r="A27" s="28">
        <v>3251</v>
      </c>
      <c r="B27" s="16" t="s">
        <v>441</v>
      </c>
      <c r="C27" s="29">
        <v>0</v>
      </c>
      <c r="D27" s="16"/>
    </row>
    <row r="28" spans="1:4" ht="14.4" x14ac:dyDescent="0.3">
      <c r="A28" s="28">
        <v>3252</v>
      </c>
      <c r="B28" s="16" t="s">
        <v>442</v>
      </c>
      <c r="C28" s="29">
        <v>-2951463.2</v>
      </c>
      <c r="D28" s="16"/>
    </row>
    <row r="29" spans="1:4" ht="14.4" x14ac:dyDescent="0.3">
      <c r="A29" s="16"/>
      <c r="B29" s="16"/>
      <c r="C29" s="16"/>
      <c r="D29" s="16"/>
    </row>
    <row r="30" spans="1:4" ht="14.4" x14ac:dyDescent="0.3">
      <c r="A30" s="16"/>
      <c r="B30" s="16" t="s">
        <v>66</v>
      </c>
      <c r="C30" s="16"/>
      <c r="D30" s="16"/>
    </row>
    <row r="31" spans="1:4" ht="14.4" x14ac:dyDescent="0.3"/>
    <row r="33" spans="2:2" ht="21.6" x14ac:dyDescent="0.3">
      <c r="B33" s="24" t="str">
        <f>+ESF!B176</f>
        <v>"DIRECTORA ADMINISTRATIVA
CLAUDIA ANGÉLICA DURAN HERNÁNDEZ"</v>
      </c>
    </row>
    <row r="34" spans="2:2" ht="15" customHeight="1" x14ac:dyDescent="0.3">
      <c r="B34" s="24"/>
    </row>
    <row r="36" spans="2:2" ht="21.6" x14ac:dyDescent="0.3">
      <c r="B36" s="24" t="s">
        <v>588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4"/>
  <sheetViews>
    <sheetView topLeftCell="A116" workbookViewId="0">
      <selection activeCell="B141" sqref="B141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6" width="9.109375" customWidth="1"/>
    <col min="7" max="7" width="11.44140625" customWidth="1"/>
    <col min="8" max="8" width="9.109375" customWidth="1"/>
    <col min="9" max="9" width="12.21875" customWidth="1"/>
    <col min="10" max="26" width="9.109375" customWidth="1"/>
  </cols>
  <sheetData>
    <row r="1" spans="1:5" ht="11.25" customHeight="1" x14ac:dyDescent="0.3">
      <c r="A1" s="118" t="str">
        <f>ESF!A1</f>
        <v>Instituto Municipal de las Mujeres</v>
      </c>
      <c r="B1" s="113"/>
      <c r="C1" s="113"/>
      <c r="D1" s="89" t="s">
        <v>0</v>
      </c>
      <c r="E1" s="81">
        <f>'Notas a los Edos Financieros'!D1</f>
        <v>2024</v>
      </c>
    </row>
    <row r="2" spans="1:5" ht="11.25" customHeight="1" x14ac:dyDescent="0.3">
      <c r="A2" s="118" t="s">
        <v>443</v>
      </c>
      <c r="B2" s="113"/>
      <c r="C2" s="113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18" t="str">
        <f>ESF!A3</f>
        <v>Del 01 de Enero al 31 de Diciembre de 2024</v>
      </c>
      <c r="B3" s="113"/>
      <c r="C3" s="113"/>
      <c r="D3" s="89" t="s">
        <v>4</v>
      </c>
      <c r="E3" s="81">
        <f>'Notas a los Edos Financieros'!D3</f>
        <v>4</v>
      </c>
    </row>
    <row r="4" spans="1:5" ht="11.25" customHeight="1" x14ac:dyDescent="0.3">
      <c r="A4" s="118" t="s">
        <v>5</v>
      </c>
      <c r="B4" s="113"/>
      <c r="C4" s="113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9.75" customHeight="1" x14ac:dyDescent="0.3">
      <c r="A7" s="84" t="s">
        <v>444</v>
      </c>
      <c r="B7" s="84"/>
      <c r="C7" s="84"/>
      <c r="D7" s="84"/>
      <c r="E7" s="16"/>
    </row>
    <row r="8" spans="1:5" ht="9.75" customHeight="1" x14ac:dyDescent="0.3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5" ht="9.75" customHeight="1" x14ac:dyDescent="0.3">
      <c r="A9" s="28">
        <v>1111</v>
      </c>
      <c r="B9" s="16" t="s">
        <v>445</v>
      </c>
      <c r="C9" s="29">
        <v>0</v>
      </c>
      <c r="D9" s="29">
        <v>15000</v>
      </c>
      <c r="E9" s="16"/>
    </row>
    <row r="10" spans="1:5" ht="9.75" customHeight="1" x14ac:dyDescent="0.3">
      <c r="A10" s="28">
        <v>1112</v>
      </c>
      <c r="B10" s="16" t="s">
        <v>446</v>
      </c>
      <c r="C10" s="29">
        <v>16129465.369999999</v>
      </c>
      <c r="D10" s="29">
        <v>13815563.800000001</v>
      </c>
      <c r="E10" s="16"/>
    </row>
    <row r="11" spans="1:5" ht="9.75" customHeight="1" x14ac:dyDescent="0.3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3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3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3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3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3">
      <c r="A16" s="30">
        <v>1110</v>
      </c>
      <c r="B16" s="31" t="s">
        <v>450</v>
      </c>
      <c r="C16" s="32">
        <f t="shared" ref="C16:D16" si="0">SUM(C9:C15)</f>
        <v>16129465.369999999</v>
      </c>
      <c r="D16" s="32">
        <f t="shared" si="0"/>
        <v>13830563.800000001</v>
      </c>
      <c r="E16" s="16"/>
    </row>
    <row r="19" spans="1:4" ht="9.75" customHeight="1" x14ac:dyDescent="0.3">
      <c r="A19" s="84" t="s">
        <v>451</v>
      </c>
      <c r="B19" s="84"/>
      <c r="C19" s="84"/>
      <c r="D19" s="84"/>
    </row>
    <row r="20" spans="1:4" ht="9.75" customHeight="1" x14ac:dyDescent="0.3">
      <c r="A20" s="86" t="s">
        <v>70</v>
      </c>
      <c r="B20" s="86" t="s">
        <v>71</v>
      </c>
      <c r="C20" s="87">
        <v>2024</v>
      </c>
      <c r="D20" s="87">
        <v>2023</v>
      </c>
    </row>
    <row r="21" spans="1:4" ht="9.75" customHeight="1" x14ac:dyDescent="0.3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3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3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3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3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3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3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3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3">
      <c r="A29" s="30">
        <v>1240</v>
      </c>
      <c r="B29" s="33" t="s">
        <v>325</v>
      </c>
      <c r="C29" s="32">
        <f>+SUM(C30:C37)</f>
        <v>872911.39</v>
      </c>
      <c r="D29" s="32">
        <f>+SUM(D30:D37)</f>
        <v>5432494.2599999998</v>
      </c>
    </row>
    <row r="30" spans="1:4" ht="9.75" customHeight="1" x14ac:dyDescent="0.3">
      <c r="A30" s="28">
        <v>1241</v>
      </c>
      <c r="B30" s="16" t="s">
        <v>326</v>
      </c>
      <c r="C30" s="29">
        <f>15548.33+39202.06+89721.36+16235.82+178715.07</f>
        <v>339422.64</v>
      </c>
      <c r="D30" s="29">
        <v>2326313.75</v>
      </c>
    </row>
    <row r="31" spans="1:4" ht="9.75" customHeight="1" x14ac:dyDescent="0.3">
      <c r="A31" s="28">
        <v>1242</v>
      </c>
      <c r="B31" s="16" t="s">
        <v>327</v>
      </c>
      <c r="C31" s="29">
        <v>0</v>
      </c>
      <c r="D31" s="29">
        <v>86577.959999999963</v>
      </c>
    </row>
    <row r="32" spans="1:4" ht="9.75" customHeight="1" x14ac:dyDescent="0.3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3">
      <c r="A33" s="28">
        <v>1244</v>
      </c>
      <c r="B33" s="16" t="s">
        <v>329</v>
      </c>
      <c r="C33" s="29">
        <v>417670</v>
      </c>
      <c r="D33" s="29">
        <v>2576689</v>
      </c>
    </row>
    <row r="34" spans="1:4" ht="9.75" customHeight="1" x14ac:dyDescent="0.3">
      <c r="A34" s="28">
        <v>1245</v>
      </c>
      <c r="B34" s="16" t="s">
        <v>330</v>
      </c>
      <c r="C34" s="29">
        <v>14298.9</v>
      </c>
      <c r="D34" s="29">
        <v>76125.78</v>
      </c>
    </row>
    <row r="35" spans="1:4" ht="9.75" customHeight="1" x14ac:dyDescent="0.3">
      <c r="A35" s="28">
        <v>1246</v>
      </c>
      <c r="B35" s="16" t="s">
        <v>331</v>
      </c>
      <c r="C35" s="29">
        <f>59508+1746.63+4050.02+36215.2</f>
        <v>101519.84999999999</v>
      </c>
      <c r="D35" s="29">
        <v>366787.77</v>
      </c>
    </row>
    <row r="36" spans="1:4" ht="9.75" customHeight="1" x14ac:dyDescent="0.3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3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3">
      <c r="A38" s="30">
        <v>1250</v>
      </c>
      <c r="B38" s="33" t="s">
        <v>339</v>
      </c>
      <c r="C38" s="32">
        <f t="shared" ref="C38:D38" si="1">+SUM(C39:C43)</f>
        <v>23674.959999999999</v>
      </c>
      <c r="D38" s="32">
        <f t="shared" si="1"/>
        <v>328715.19</v>
      </c>
    </row>
    <row r="39" spans="1:4" ht="9.75" customHeight="1" x14ac:dyDescent="0.3">
      <c r="A39" s="28">
        <v>1251</v>
      </c>
      <c r="B39" s="16" t="s">
        <v>340</v>
      </c>
      <c r="C39" s="29">
        <v>23674.959999999999</v>
      </c>
      <c r="D39" s="29">
        <v>328715.19</v>
      </c>
    </row>
    <row r="40" spans="1:4" ht="9.75" customHeight="1" x14ac:dyDescent="0.3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3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3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3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3">
      <c r="A44" s="28"/>
      <c r="B44" s="31" t="s">
        <v>452</v>
      </c>
      <c r="C44" s="32">
        <f t="shared" ref="C44" si="2">C21+C29+C38</f>
        <v>896586.35</v>
      </c>
      <c r="D44" s="32">
        <f t="shared" ref="D44" si="3">D21+D29+D38</f>
        <v>5761209.4500000002</v>
      </c>
    </row>
    <row r="45" spans="1:4" ht="9.75" customHeight="1" x14ac:dyDescent="0.3">
      <c r="A45" s="16"/>
      <c r="B45" s="16"/>
      <c r="C45" s="16"/>
      <c r="D45" s="16"/>
    </row>
    <row r="46" spans="1:4" ht="9.75" customHeight="1" x14ac:dyDescent="0.3">
      <c r="A46" s="84" t="s">
        <v>453</v>
      </c>
      <c r="B46" s="84"/>
      <c r="C46" s="84"/>
      <c r="D46" s="84"/>
    </row>
    <row r="47" spans="1:4" ht="9.75" customHeight="1" x14ac:dyDescent="0.3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 x14ac:dyDescent="0.3">
      <c r="A48" s="30">
        <v>3210</v>
      </c>
      <c r="B48" s="33" t="s">
        <v>454</v>
      </c>
      <c r="C48" s="32">
        <f>+ACT!C9-ACT!C94</f>
        <v>8178405.5199999884</v>
      </c>
      <c r="D48" s="32">
        <v>16607625.02</v>
      </c>
    </row>
    <row r="49" spans="1:4" ht="11.25" customHeight="1" x14ac:dyDescent="0.3">
      <c r="A49" s="28"/>
      <c r="B49" s="31" t="s">
        <v>455</v>
      </c>
      <c r="C49" s="32">
        <f>+C62+C93</f>
        <v>5877112.6900000004</v>
      </c>
      <c r="D49" s="32">
        <f t="shared" ref="D49" si="4">+D62+D93</f>
        <v>-178367.91000001063</v>
      </c>
    </row>
    <row r="50" spans="1:4" ht="11.25" customHeight="1" x14ac:dyDescent="0.3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3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3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3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3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3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3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3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3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3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3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3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3">
      <c r="A62" s="30">
        <v>5500</v>
      </c>
      <c r="B62" s="33" t="s">
        <v>233</v>
      </c>
      <c r="C62" s="32">
        <f t="shared" ref="C62:D62" si="5">+C63</f>
        <v>2053253.5</v>
      </c>
      <c r="D62" s="32">
        <f t="shared" si="5"/>
        <v>1354123.8847500004</v>
      </c>
    </row>
    <row r="63" spans="1:4" ht="11.25" customHeight="1" x14ac:dyDescent="0.3">
      <c r="A63" s="30">
        <v>5510</v>
      </c>
      <c r="B63" s="33" t="s">
        <v>234</v>
      </c>
      <c r="C63" s="32">
        <f t="shared" ref="C63:D63" si="6">+SUM(C64:C71)</f>
        <v>2053253.5</v>
      </c>
      <c r="D63" s="32">
        <f t="shared" si="6"/>
        <v>1354123.8847500004</v>
      </c>
    </row>
    <row r="64" spans="1:4" ht="11.25" customHeight="1" x14ac:dyDescent="0.3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3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3">
      <c r="A66" s="28">
        <v>5513</v>
      </c>
      <c r="B66" s="16" t="s">
        <v>237</v>
      </c>
      <c r="C66" s="29">
        <f>+ACT!C185</f>
        <v>666635.04</v>
      </c>
      <c r="D66" s="29">
        <v>666635.04000000074</v>
      </c>
    </row>
    <row r="67" spans="1:4" ht="11.25" customHeight="1" x14ac:dyDescent="0.3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3">
      <c r="A68" s="28">
        <v>5515</v>
      </c>
      <c r="B68" s="16" t="s">
        <v>239</v>
      </c>
      <c r="C68" s="29">
        <f>+ACT!C187</f>
        <v>1256603.2</v>
      </c>
      <c r="D68" s="29">
        <v>624408.64474999986</v>
      </c>
    </row>
    <row r="69" spans="1:4" ht="11.25" customHeight="1" x14ac:dyDescent="0.3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3">
      <c r="A70" s="28">
        <v>5517</v>
      </c>
      <c r="B70" s="16" t="s">
        <v>241</v>
      </c>
      <c r="C70" s="29">
        <f>+ACT!C189</f>
        <v>130015.26</v>
      </c>
      <c r="D70" s="29">
        <v>63080.2</v>
      </c>
    </row>
    <row r="71" spans="1:4" ht="11.25" customHeight="1" x14ac:dyDescent="0.3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3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3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3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3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3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3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3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3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3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3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3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3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3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3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3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3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3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3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3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3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3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3">
      <c r="A93" s="30">
        <v>2110</v>
      </c>
      <c r="B93" s="34" t="s">
        <v>462</v>
      </c>
      <c r="C93" s="32">
        <f>+SUM(C94:C98)</f>
        <v>3823859.1900000004</v>
      </c>
      <c r="D93" s="32">
        <f>+SUM(D94:D98)</f>
        <v>-1532491.7947500111</v>
      </c>
    </row>
    <row r="94" spans="1:4" ht="11.25" customHeight="1" x14ac:dyDescent="0.3">
      <c r="A94" s="28">
        <v>2111</v>
      </c>
      <c r="B94" s="16" t="s">
        <v>463</v>
      </c>
      <c r="C94" s="29">
        <v>277052.23</v>
      </c>
      <c r="D94" s="29">
        <v>-69886.84</v>
      </c>
    </row>
    <row r="95" spans="1:4" ht="11.25" customHeight="1" x14ac:dyDescent="0.3">
      <c r="A95" s="28">
        <v>2112</v>
      </c>
      <c r="B95" s="16" t="s">
        <v>464</v>
      </c>
      <c r="C95" s="29">
        <v>0</v>
      </c>
      <c r="D95" s="29">
        <v>-576665.28</v>
      </c>
    </row>
    <row r="96" spans="1:4" ht="11.25" customHeight="1" x14ac:dyDescent="0.3">
      <c r="A96" s="28">
        <v>2112</v>
      </c>
      <c r="B96" s="16" t="s">
        <v>465</v>
      </c>
      <c r="C96" s="29">
        <v>2748880.2</v>
      </c>
      <c r="D96" s="29">
        <v>-885939.67475001095</v>
      </c>
    </row>
    <row r="97" spans="1:4" ht="11.25" customHeight="1" x14ac:dyDescent="0.3">
      <c r="A97" s="28">
        <v>2115</v>
      </c>
      <c r="B97" s="16" t="s">
        <v>466</v>
      </c>
      <c r="C97" s="29">
        <v>797926.76</v>
      </c>
      <c r="D97" s="29">
        <v>0</v>
      </c>
    </row>
    <row r="98" spans="1:4" ht="11.25" customHeight="1" x14ac:dyDescent="0.3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3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3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3">
      <c r="A101" s="28"/>
      <c r="B101" s="31" t="s">
        <v>468</v>
      </c>
      <c r="C101" s="32">
        <f>+C102</f>
        <v>0.01</v>
      </c>
      <c r="D101" s="32">
        <v>0</v>
      </c>
    </row>
    <row r="102" spans="1:4" ht="9.75" customHeight="1" x14ac:dyDescent="0.3">
      <c r="A102" s="30">
        <v>4300</v>
      </c>
      <c r="B102" s="31" t="s">
        <v>133</v>
      </c>
      <c r="C102" s="29">
        <f>+C103+C106+C112+C114+C116+C124</f>
        <v>0.01</v>
      </c>
      <c r="D102" s="29">
        <v>0</v>
      </c>
    </row>
    <row r="103" spans="1:4" ht="9.75" customHeight="1" x14ac:dyDescent="0.3">
      <c r="A103" s="30">
        <v>4310</v>
      </c>
      <c r="B103" s="31" t="s">
        <v>134</v>
      </c>
      <c r="C103" s="29">
        <v>0</v>
      </c>
      <c r="D103" s="29">
        <v>0</v>
      </c>
    </row>
    <row r="104" spans="1:4" ht="9.75" customHeight="1" x14ac:dyDescent="0.3">
      <c r="A104" s="28">
        <v>4311</v>
      </c>
      <c r="B104" s="35" t="s">
        <v>135</v>
      </c>
      <c r="C104" s="32">
        <v>0</v>
      </c>
      <c r="D104" s="32">
        <v>0</v>
      </c>
    </row>
    <row r="105" spans="1:4" ht="9.75" customHeight="1" x14ac:dyDescent="0.3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3">
      <c r="A106" s="30">
        <v>4320</v>
      </c>
      <c r="B106" s="31" t="s">
        <v>137</v>
      </c>
      <c r="C106" s="29">
        <v>0</v>
      </c>
      <c r="D106" s="29">
        <v>0</v>
      </c>
    </row>
    <row r="107" spans="1:4" ht="9.75" customHeight="1" x14ac:dyDescent="0.3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3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3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3">
      <c r="A110" s="28">
        <v>4324</v>
      </c>
      <c r="B110" s="35" t="s">
        <v>141</v>
      </c>
      <c r="C110" s="32">
        <v>0</v>
      </c>
      <c r="D110" s="32">
        <v>0</v>
      </c>
    </row>
    <row r="111" spans="1:4" ht="9.75" customHeight="1" x14ac:dyDescent="0.3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3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3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3">
      <c r="A114" s="30">
        <v>4340</v>
      </c>
      <c r="B114" s="31" t="s">
        <v>144</v>
      </c>
      <c r="C114" s="32">
        <f>+C115</f>
        <v>0</v>
      </c>
      <c r="D114" s="32">
        <v>0</v>
      </c>
    </row>
    <row r="115" spans="1:4" ht="9.75" customHeight="1" x14ac:dyDescent="0.3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3">
      <c r="A116" s="30">
        <v>4390</v>
      </c>
      <c r="B116" s="31" t="s">
        <v>145</v>
      </c>
      <c r="C116" s="29">
        <f>+SUM(C117:C123)</f>
        <v>0</v>
      </c>
      <c r="D116" s="29">
        <v>0</v>
      </c>
    </row>
    <row r="117" spans="1:4" ht="9.75" customHeight="1" x14ac:dyDescent="0.3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3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3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3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3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3">
      <c r="A122" s="28">
        <v>4397</v>
      </c>
      <c r="B122" s="35" t="s">
        <v>151</v>
      </c>
      <c r="C122" s="106">
        <v>0</v>
      </c>
      <c r="D122" s="32">
        <v>0</v>
      </c>
    </row>
    <row r="123" spans="1:4" ht="9.75" customHeight="1" x14ac:dyDescent="0.3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3">
      <c r="A124" s="30">
        <v>1120</v>
      </c>
      <c r="B124" s="34" t="s">
        <v>469</v>
      </c>
      <c r="C124" s="107">
        <f>+SUM(C125:C133)</f>
        <v>0.01</v>
      </c>
      <c r="D124" s="29">
        <v>0</v>
      </c>
    </row>
    <row r="125" spans="1:4" ht="11.25" customHeight="1" x14ac:dyDescent="0.3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3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3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3">
      <c r="A128" s="28">
        <v>1124</v>
      </c>
      <c r="B128" s="1" t="s">
        <v>473</v>
      </c>
      <c r="C128" s="29">
        <v>0</v>
      </c>
      <c r="D128" s="29">
        <v>0</v>
      </c>
    </row>
    <row r="129" spans="1:9" ht="11.25" customHeight="1" x14ac:dyDescent="0.3">
      <c r="A129" s="28">
        <v>1124</v>
      </c>
      <c r="B129" s="1" t="s">
        <v>474</v>
      </c>
      <c r="C129" s="29">
        <v>0</v>
      </c>
      <c r="D129" s="29">
        <v>0</v>
      </c>
    </row>
    <row r="130" spans="1:9" ht="11.25" customHeight="1" x14ac:dyDescent="0.3">
      <c r="A130" s="28">
        <v>1124</v>
      </c>
      <c r="B130" s="1" t="s">
        <v>475</v>
      </c>
      <c r="C130" s="29">
        <v>0</v>
      </c>
      <c r="D130" s="29">
        <v>0</v>
      </c>
    </row>
    <row r="131" spans="1:9" ht="11.25" customHeight="1" x14ac:dyDescent="0.3">
      <c r="A131" s="28">
        <v>1122</v>
      </c>
      <c r="B131" s="1" t="s">
        <v>476</v>
      </c>
      <c r="C131" s="29">
        <v>0</v>
      </c>
      <c r="D131" s="29">
        <v>0</v>
      </c>
    </row>
    <row r="132" spans="1:9" ht="11.25" customHeight="1" x14ac:dyDescent="0.3">
      <c r="A132" s="28">
        <v>1122</v>
      </c>
      <c r="B132" s="1" t="s">
        <v>477</v>
      </c>
      <c r="C132" s="32">
        <v>0</v>
      </c>
      <c r="D132" s="32">
        <v>0</v>
      </c>
    </row>
    <row r="133" spans="1:9" ht="11.25" customHeight="1" x14ac:dyDescent="0.3">
      <c r="A133" s="28">
        <v>1122</v>
      </c>
      <c r="B133" s="1" t="s">
        <v>478</v>
      </c>
      <c r="C133" s="29">
        <v>0.01</v>
      </c>
      <c r="D133" s="29">
        <v>0</v>
      </c>
    </row>
    <row r="134" spans="1:9" ht="11.25" customHeight="1" x14ac:dyDescent="0.3">
      <c r="A134" s="30">
        <v>5120</v>
      </c>
      <c r="B134" s="34" t="s">
        <v>302</v>
      </c>
      <c r="C134" s="32">
        <f t="shared" ref="C134:D134" si="7">C48+C49-C99</f>
        <v>14055518.20999999</v>
      </c>
      <c r="D134" s="32">
        <f t="shared" si="7"/>
        <v>16429257.109999988</v>
      </c>
    </row>
    <row r="135" spans="1:9" ht="11.25" customHeight="1" x14ac:dyDescent="0.3">
      <c r="A135" s="28">
        <v>5120</v>
      </c>
      <c r="B135" s="1" t="s">
        <v>302</v>
      </c>
      <c r="C135" s="29">
        <v>0</v>
      </c>
      <c r="D135" s="29">
        <v>0</v>
      </c>
    </row>
    <row r="136" spans="1:9" ht="11.25" customHeight="1" x14ac:dyDescent="0.3">
      <c r="A136" s="28"/>
      <c r="B136" s="36" t="s">
        <v>479</v>
      </c>
      <c r="C136" s="32">
        <f>C48+C49-C101</f>
        <v>14055518.19999999</v>
      </c>
      <c r="D136" s="32">
        <f t="shared" ref="D136" si="8">D48+D49-D101</f>
        <v>16429257.109999988</v>
      </c>
      <c r="G136" s="103"/>
      <c r="I136" s="103"/>
    </row>
    <row r="137" spans="1:9" ht="9" customHeight="1" x14ac:dyDescent="0.3">
      <c r="A137" s="16"/>
      <c r="B137" s="16"/>
      <c r="C137" s="16"/>
      <c r="D137" s="16"/>
    </row>
    <row r="138" spans="1:9" ht="9.75" customHeight="1" x14ac:dyDescent="0.3">
      <c r="A138" s="16"/>
      <c r="B138" s="16" t="s">
        <v>66</v>
      </c>
      <c r="C138" s="16"/>
      <c r="D138" s="16"/>
    </row>
    <row r="141" spans="1:9" ht="21.6" x14ac:dyDescent="0.3">
      <c r="B141" s="24" t="str">
        <f>+VHP!B33</f>
        <v>"DIRECTORA ADMINISTRATIVA
CLAUDIA ANGÉLICA DURAN HERNÁNDEZ"</v>
      </c>
    </row>
    <row r="142" spans="1:9" ht="15" customHeight="1" x14ac:dyDescent="0.3">
      <c r="B142" s="24"/>
    </row>
    <row r="144" spans="1:9" ht="21.6" x14ac:dyDescent="0.3">
      <c r="B144" s="24" t="s">
        <v>588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65" fitToHeight="2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9"/>
  <sheetViews>
    <sheetView workbookViewId="0">
      <selection activeCell="B27" sqref="B27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10" t="str">
        <f>ESF!A1</f>
        <v>Instituto Municipal de las Mujeres</v>
      </c>
      <c r="B1" s="111"/>
      <c r="C1" s="120"/>
    </row>
    <row r="2" spans="1:3" ht="11.25" customHeight="1" x14ac:dyDescent="0.3">
      <c r="A2" s="112" t="s">
        <v>480</v>
      </c>
      <c r="B2" s="113"/>
      <c r="C2" s="121"/>
    </row>
    <row r="3" spans="1:3" ht="11.25" customHeight="1" x14ac:dyDescent="0.3">
      <c r="A3" s="112" t="str">
        <f>ESF!A3</f>
        <v>Del 01 de Enero al 31 de Diciembre de 2024</v>
      </c>
      <c r="B3" s="113"/>
      <c r="C3" s="121"/>
    </row>
    <row r="4" spans="1:3" ht="9.75" customHeight="1" x14ac:dyDescent="0.3">
      <c r="A4" s="116" t="s">
        <v>481</v>
      </c>
      <c r="B4" s="117"/>
      <c r="C4" s="122"/>
    </row>
    <row r="5" spans="1:3" ht="9.75" customHeight="1" x14ac:dyDescent="0.3">
      <c r="A5" s="123" t="s">
        <v>482</v>
      </c>
      <c r="B5" s="124"/>
      <c r="C5" s="37">
        <v>2024</v>
      </c>
    </row>
    <row r="6" spans="1:3" ht="9.75" customHeight="1" x14ac:dyDescent="0.3">
      <c r="A6" s="38" t="s">
        <v>483</v>
      </c>
      <c r="B6" s="38"/>
      <c r="C6" s="39">
        <f>+ACT!C65</f>
        <v>59961653.659999996</v>
      </c>
    </row>
    <row r="7" spans="1:3" ht="7.5" customHeight="1" x14ac:dyDescent="0.3">
      <c r="A7" s="1"/>
      <c r="B7" s="40"/>
      <c r="C7" s="41"/>
    </row>
    <row r="8" spans="1:3" ht="9.75" customHeight="1" x14ac:dyDescent="0.3">
      <c r="A8" s="92" t="s">
        <v>484</v>
      </c>
      <c r="B8" s="92"/>
      <c r="C8" s="42">
        <f>SUM(C9:C14)</f>
        <v>478056.89</v>
      </c>
    </row>
    <row r="9" spans="1:3" ht="9.75" customHeight="1" x14ac:dyDescent="0.3">
      <c r="A9" s="93" t="s">
        <v>485</v>
      </c>
      <c r="B9" s="43" t="s">
        <v>134</v>
      </c>
      <c r="C9" s="44">
        <v>0</v>
      </c>
    </row>
    <row r="10" spans="1:3" ht="9.75" customHeight="1" x14ac:dyDescent="0.3">
      <c r="A10" s="94" t="s">
        <v>486</v>
      </c>
      <c r="B10" s="45" t="s">
        <v>487</v>
      </c>
      <c r="C10" s="44">
        <v>0</v>
      </c>
    </row>
    <row r="11" spans="1:3" ht="9.75" customHeight="1" x14ac:dyDescent="0.3">
      <c r="A11" s="94" t="s">
        <v>488</v>
      </c>
      <c r="B11" s="45" t="s">
        <v>143</v>
      </c>
      <c r="C11" s="44">
        <v>0</v>
      </c>
    </row>
    <row r="12" spans="1:3" ht="9.75" customHeight="1" x14ac:dyDescent="0.3">
      <c r="A12" s="94" t="s">
        <v>489</v>
      </c>
      <c r="B12" s="45" t="s">
        <v>144</v>
      </c>
      <c r="C12" s="44">
        <v>0</v>
      </c>
    </row>
    <row r="13" spans="1:3" ht="9.75" customHeight="1" x14ac:dyDescent="0.3">
      <c r="A13" s="94" t="s">
        <v>490</v>
      </c>
      <c r="B13" s="45" t="s">
        <v>145</v>
      </c>
      <c r="C13" s="44">
        <v>0</v>
      </c>
    </row>
    <row r="14" spans="1:3" ht="9.75" customHeight="1" x14ac:dyDescent="0.3">
      <c r="A14" s="95" t="s">
        <v>491</v>
      </c>
      <c r="B14" s="46" t="s">
        <v>492</v>
      </c>
      <c r="C14" s="44">
        <f>+ACT!C71</f>
        <v>478056.89</v>
      </c>
    </row>
    <row r="15" spans="1:3" ht="7.5" customHeight="1" x14ac:dyDescent="0.3">
      <c r="A15" s="1"/>
      <c r="B15" s="47"/>
      <c r="C15" s="48"/>
    </row>
    <row r="16" spans="1:3" ht="9.75" customHeight="1" x14ac:dyDescent="0.3">
      <c r="A16" s="92" t="s">
        <v>493</v>
      </c>
      <c r="B16" s="40"/>
      <c r="C16" s="42">
        <f>SUM(C17:C19)</f>
        <v>0</v>
      </c>
    </row>
    <row r="17" spans="1:3" ht="9.75" customHeight="1" x14ac:dyDescent="0.3">
      <c r="A17" s="96">
        <v>3.1</v>
      </c>
      <c r="B17" s="45" t="s">
        <v>494</v>
      </c>
      <c r="C17" s="44">
        <v>0</v>
      </c>
    </row>
    <row r="18" spans="1:3" ht="9.75" customHeight="1" x14ac:dyDescent="0.3">
      <c r="A18" s="97">
        <v>3.2</v>
      </c>
      <c r="B18" s="45" t="s">
        <v>495</v>
      </c>
      <c r="C18" s="44">
        <v>0</v>
      </c>
    </row>
    <row r="19" spans="1:3" ht="9.75" customHeight="1" x14ac:dyDescent="0.3">
      <c r="A19" s="97">
        <v>3.3</v>
      </c>
      <c r="B19" s="46" t="s">
        <v>496</v>
      </c>
      <c r="C19" s="49">
        <v>0</v>
      </c>
    </row>
    <row r="20" spans="1:3" ht="7.5" customHeight="1" x14ac:dyDescent="0.3">
      <c r="A20" s="1"/>
      <c r="B20" s="46"/>
      <c r="C20" s="50"/>
    </row>
    <row r="21" spans="1:3" ht="9.75" customHeight="1" x14ac:dyDescent="0.3">
      <c r="A21" s="51" t="s">
        <v>497</v>
      </c>
      <c r="B21" s="51"/>
      <c r="C21" s="39">
        <f>C6+C8-C16</f>
        <v>60439710.549999997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6" t="s">
        <v>66</v>
      </c>
      <c r="C23" s="1"/>
    </row>
    <row r="26" spans="1:3" ht="21.6" x14ac:dyDescent="0.3">
      <c r="B26" s="24" t="str">
        <f>+EFE!B141</f>
        <v>"DIRECTORA ADMINISTRATIVA
CLAUDIA ANGÉLICA DURAN HERNÁNDEZ"</v>
      </c>
    </row>
    <row r="27" spans="1:3" ht="15" customHeight="1" x14ac:dyDescent="0.3">
      <c r="B27" s="24"/>
    </row>
    <row r="29" spans="1:3" ht="21.6" x14ac:dyDescent="0.3">
      <c r="B29" s="24" t="s">
        <v>588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8"/>
  <sheetViews>
    <sheetView workbookViewId="0">
      <selection activeCell="C32" sqref="C32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5" t="str">
        <f>ESF!A1</f>
        <v>Instituto Municipal de las Mujeres</v>
      </c>
      <c r="B1" s="111"/>
      <c r="C1" s="120"/>
    </row>
    <row r="2" spans="1:3" ht="11.25" customHeight="1" x14ac:dyDescent="0.3">
      <c r="A2" s="126" t="s">
        <v>498</v>
      </c>
      <c r="B2" s="113"/>
      <c r="C2" s="121"/>
    </row>
    <row r="3" spans="1:3" ht="11.25" customHeight="1" x14ac:dyDescent="0.3">
      <c r="A3" s="126" t="str">
        <f>ESF!A3</f>
        <v>Del 01 de Enero al 31 de Diciembre de 2024</v>
      </c>
      <c r="B3" s="113"/>
      <c r="C3" s="121"/>
    </row>
    <row r="4" spans="1:3" ht="9.75" customHeight="1" x14ac:dyDescent="0.3">
      <c r="A4" s="116" t="s">
        <v>481</v>
      </c>
      <c r="B4" s="117"/>
      <c r="C4" s="122"/>
    </row>
    <row r="5" spans="1:3" ht="11.25" customHeight="1" x14ac:dyDescent="0.3">
      <c r="A5" s="123" t="s">
        <v>482</v>
      </c>
      <c r="B5" s="124"/>
      <c r="C5" s="37">
        <v>2024</v>
      </c>
    </row>
    <row r="6" spans="1:3" ht="9.75" customHeight="1" x14ac:dyDescent="0.3">
      <c r="A6" s="52" t="s">
        <v>499</v>
      </c>
      <c r="B6" s="38"/>
      <c r="C6" s="53">
        <f>+ACT!C94-ACT!C181</f>
        <v>50227125.530000009</v>
      </c>
    </row>
    <row r="7" spans="1:3" ht="7.5" customHeight="1" x14ac:dyDescent="0.3">
      <c r="A7" s="54"/>
      <c r="B7" s="40"/>
      <c r="C7" s="55"/>
    </row>
    <row r="8" spans="1:3" ht="9.75" customHeight="1" x14ac:dyDescent="0.3">
      <c r="A8" s="92" t="s">
        <v>500</v>
      </c>
      <c r="B8" s="56"/>
      <c r="C8" s="42">
        <f>SUM(C9:C29)</f>
        <v>0</v>
      </c>
    </row>
    <row r="9" spans="1:3" ht="9.75" customHeight="1" x14ac:dyDescent="0.3">
      <c r="A9" s="98">
        <v>2.1</v>
      </c>
      <c r="B9" s="57" t="s">
        <v>164</v>
      </c>
      <c r="C9" s="58">
        <v>0</v>
      </c>
    </row>
    <row r="10" spans="1:3" ht="9.75" customHeight="1" x14ac:dyDescent="0.3">
      <c r="A10" s="98">
        <v>2.2000000000000002</v>
      </c>
      <c r="B10" s="57" t="s">
        <v>161</v>
      </c>
      <c r="C10" s="58">
        <v>0</v>
      </c>
    </row>
    <row r="11" spans="1:3" ht="9.75" customHeight="1" x14ac:dyDescent="0.3">
      <c r="A11" s="99">
        <v>2.2999999999999998</v>
      </c>
      <c r="B11" s="59" t="s">
        <v>326</v>
      </c>
      <c r="C11" s="58">
        <v>0</v>
      </c>
    </row>
    <row r="12" spans="1:3" ht="9.75" customHeight="1" x14ac:dyDescent="0.3">
      <c r="A12" s="99">
        <v>2.4</v>
      </c>
      <c r="B12" s="59" t="s">
        <v>327</v>
      </c>
      <c r="C12" s="58">
        <v>0</v>
      </c>
    </row>
    <row r="13" spans="1:3" ht="9.75" customHeight="1" x14ac:dyDescent="0.3">
      <c r="A13" s="99">
        <v>2.5</v>
      </c>
      <c r="B13" s="59" t="s">
        <v>328</v>
      </c>
      <c r="C13" s="58">
        <v>0</v>
      </c>
    </row>
    <row r="14" spans="1:3" ht="9.75" customHeight="1" x14ac:dyDescent="0.3">
      <c r="A14" s="99">
        <v>2.6</v>
      </c>
      <c r="B14" s="59" t="s">
        <v>329</v>
      </c>
      <c r="C14" s="58">
        <v>0</v>
      </c>
    </row>
    <row r="15" spans="1:3" ht="9.75" customHeight="1" x14ac:dyDescent="0.3">
      <c r="A15" s="99">
        <v>2.7</v>
      </c>
      <c r="B15" s="59" t="s">
        <v>330</v>
      </c>
      <c r="C15" s="58">
        <v>0</v>
      </c>
    </row>
    <row r="16" spans="1:3" ht="9.75" customHeight="1" x14ac:dyDescent="0.3">
      <c r="A16" s="99">
        <v>2.8</v>
      </c>
      <c r="B16" s="59" t="s">
        <v>331</v>
      </c>
      <c r="C16" s="58">
        <v>0</v>
      </c>
    </row>
    <row r="17" spans="1:3" ht="9.75" customHeight="1" x14ac:dyDescent="0.3">
      <c r="A17" s="99">
        <v>2.9</v>
      </c>
      <c r="B17" s="59" t="s">
        <v>333</v>
      </c>
      <c r="C17" s="58">
        <v>0</v>
      </c>
    </row>
    <row r="18" spans="1:3" ht="9.75" customHeight="1" x14ac:dyDescent="0.3">
      <c r="A18" s="99" t="s">
        <v>501</v>
      </c>
      <c r="B18" s="59" t="s">
        <v>502</v>
      </c>
      <c r="C18" s="58">
        <v>0</v>
      </c>
    </row>
    <row r="19" spans="1:3" ht="9.75" customHeight="1" x14ac:dyDescent="0.3">
      <c r="A19" s="99" t="s">
        <v>503</v>
      </c>
      <c r="B19" s="59" t="s">
        <v>339</v>
      </c>
      <c r="C19" s="58">
        <v>0</v>
      </c>
    </row>
    <row r="20" spans="1:3" ht="9.75" customHeight="1" x14ac:dyDescent="0.3">
      <c r="A20" s="99" t="s">
        <v>504</v>
      </c>
      <c r="B20" s="59" t="s">
        <v>505</v>
      </c>
      <c r="C20" s="58">
        <v>0</v>
      </c>
    </row>
    <row r="21" spans="1:3" ht="9.75" customHeight="1" x14ac:dyDescent="0.3">
      <c r="A21" s="99" t="s">
        <v>506</v>
      </c>
      <c r="B21" s="59" t="s">
        <v>507</v>
      </c>
      <c r="C21" s="58">
        <v>0</v>
      </c>
    </row>
    <row r="22" spans="1:3" ht="9.75" customHeight="1" x14ac:dyDescent="0.3">
      <c r="A22" s="99" t="s">
        <v>508</v>
      </c>
      <c r="B22" s="59" t="s">
        <v>509</v>
      </c>
      <c r="C22" s="58">
        <v>0</v>
      </c>
    </row>
    <row r="23" spans="1:3" ht="9.75" customHeight="1" x14ac:dyDescent="0.3">
      <c r="A23" s="99" t="s">
        <v>510</v>
      </c>
      <c r="B23" s="59" t="s">
        <v>511</v>
      </c>
      <c r="C23" s="58">
        <v>0</v>
      </c>
    </row>
    <row r="24" spans="1:3" ht="9.75" customHeight="1" x14ac:dyDescent="0.3">
      <c r="A24" s="99" t="s">
        <v>512</v>
      </c>
      <c r="B24" s="59" t="s">
        <v>513</v>
      </c>
      <c r="C24" s="58">
        <v>0</v>
      </c>
    </row>
    <row r="25" spans="1:3" ht="9.75" customHeight="1" x14ac:dyDescent="0.3">
      <c r="A25" s="99" t="s">
        <v>514</v>
      </c>
      <c r="B25" s="59" t="s">
        <v>515</v>
      </c>
      <c r="C25" s="58">
        <v>0</v>
      </c>
    </row>
    <row r="26" spans="1:3" ht="9.75" customHeight="1" x14ac:dyDescent="0.3">
      <c r="A26" s="99" t="s">
        <v>516</v>
      </c>
      <c r="B26" s="59" t="s">
        <v>517</v>
      </c>
      <c r="C26" s="58">
        <v>0</v>
      </c>
    </row>
    <row r="27" spans="1:3" ht="9.75" customHeight="1" x14ac:dyDescent="0.3">
      <c r="A27" s="99" t="s">
        <v>518</v>
      </c>
      <c r="B27" s="59" t="s">
        <v>519</v>
      </c>
      <c r="C27" s="58">
        <v>0</v>
      </c>
    </row>
    <row r="28" spans="1:3" ht="9.75" customHeight="1" x14ac:dyDescent="0.3">
      <c r="A28" s="99" t="s">
        <v>520</v>
      </c>
      <c r="B28" s="59" t="s">
        <v>521</v>
      </c>
      <c r="C28" s="58">
        <v>0</v>
      </c>
    </row>
    <row r="29" spans="1:3" ht="9.75" customHeight="1" x14ac:dyDescent="0.3">
      <c r="A29" s="99" t="s">
        <v>522</v>
      </c>
      <c r="B29" s="57" t="s">
        <v>523</v>
      </c>
      <c r="C29" s="58">
        <v>0</v>
      </c>
    </row>
    <row r="30" spans="1:3" ht="7.5" customHeight="1" x14ac:dyDescent="0.3">
      <c r="A30" s="54"/>
      <c r="B30" s="60"/>
      <c r="C30" s="61"/>
    </row>
    <row r="31" spans="1:3" ht="9.75" customHeight="1" x14ac:dyDescent="0.3">
      <c r="A31" s="100" t="s">
        <v>524</v>
      </c>
      <c r="B31" s="62"/>
      <c r="C31" s="63">
        <f>SUM(C32:C38)</f>
        <v>2053253.5</v>
      </c>
    </row>
    <row r="32" spans="1:3" ht="9.75" customHeight="1" x14ac:dyDescent="0.3">
      <c r="A32" s="99" t="s">
        <v>525</v>
      </c>
      <c r="B32" s="59" t="s">
        <v>234</v>
      </c>
      <c r="C32" s="58">
        <f>+ACT!C181</f>
        <v>2053253.5</v>
      </c>
    </row>
    <row r="33" spans="1:3" ht="9.75" customHeight="1" x14ac:dyDescent="0.3">
      <c r="A33" s="99" t="s">
        <v>526</v>
      </c>
      <c r="B33" s="59" t="s">
        <v>243</v>
      </c>
      <c r="C33" s="58">
        <v>0</v>
      </c>
    </row>
    <row r="34" spans="1:3" ht="9.75" customHeight="1" x14ac:dyDescent="0.3">
      <c r="A34" s="99" t="s">
        <v>527</v>
      </c>
      <c r="B34" s="59" t="s">
        <v>246</v>
      </c>
      <c r="C34" s="58">
        <v>0</v>
      </c>
    </row>
    <row r="35" spans="1:3" ht="9.75" customHeight="1" x14ac:dyDescent="0.3">
      <c r="A35" s="99" t="s">
        <v>528</v>
      </c>
      <c r="B35" s="59" t="s">
        <v>252</v>
      </c>
      <c r="C35" s="58">
        <v>0</v>
      </c>
    </row>
    <row r="36" spans="1:3" ht="9.75" customHeight="1" x14ac:dyDescent="0.3">
      <c r="A36" s="99" t="s">
        <v>529</v>
      </c>
      <c r="B36" s="59" t="s">
        <v>262</v>
      </c>
      <c r="C36" s="58">
        <v>0</v>
      </c>
    </row>
    <row r="37" spans="1:3" ht="9.75" customHeight="1" x14ac:dyDescent="0.3">
      <c r="A37" s="99" t="s">
        <v>530</v>
      </c>
      <c r="B37" s="59" t="s">
        <v>531</v>
      </c>
      <c r="C37" s="58">
        <v>0</v>
      </c>
    </row>
    <row r="38" spans="1:3" ht="9.75" customHeight="1" x14ac:dyDescent="0.3">
      <c r="A38" s="99" t="s">
        <v>532</v>
      </c>
      <c r="B38" s="57" t="s">
        <v>533</v>
      </c>
      <c r="C38" s="64">
        <v>0</v>
      </c>
    </row>
    <row r="39" spans="1:3" ht="7.5" customHeight="1" x14ac:dyDescent="0.3">
      <c r="A39" s="54"/>
      <c r="B39" s="65"/>
      <c r="C39" s="66"/>
    </row>
    <row r="40" spans="1:3" ht="9.75" customHeight="1" x14ac:dyDescent="0.3">
      <c r="A40" s="67" t="s">
        <v>534</v>
      </c>
      <c r="B40" s="38"/>
      <c r="C40" s="39">
        <f>C6-C8+C31</f>
        <v>52280379.030000009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6" t="s">
        <v>66</v>
      </c>
      <c r="C42" s="1"/>
    </row>
    <row r="45" spans="1:3" ht="21.6" x14ac:dyDescent="0.3">
      <c r="B45" s="24" t="str">
        <f>+Conciliacion_Ig!B26</f>
        <v>"DIRECTORA ADMINISTRATIVA
CLAUDIA ANGÉLICA DURAN HERNÁNDEZ"</v>
      </c>
    </row>
    <row r="46" spans="1:3" ht="15" customHeight="1" x14ac:dyDescent="0.3">
      <c r="B46" s="24"/>
    </row>
    <row r="48" spans="1:3" ht="21.6" x14ac:dyDescent="0.3">
      <c r="B48" s="24" t="s">
        <v>588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5"/>
  <sheetViews>
    <sheetView workbookViewId="0">
      <selection activeCell="B11" sqref="B11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 x14ac:dyDescent="0.3">
      <c r="A1" s="118" t="str">
        <f>'Notas a los Edos Financieros'!A1</f>
        <v>Instituto Municipal de las Mujeres</v>
      </c>
      <c r="B1" s="113"/>
      <c r="C1" s="113"/>
      <c r="D1" s="113"/>
      <c r="E1" s="113"/>
      <c r="F1" s="113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3">
      <c r="A2" s="118" t="s">
        <v>535</v>
      </c>
      <c r="B2" s="113"/>
      <c r="C2" s="113"/>
      <c r="D2" s="113"/>
      <c r="E2" s="113"/>
      <c r="F2" s="113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3">
      <c r="A3" s="118" t="str">
        <f>'Notas a los Edos Financieros'!A3</f>
        <v>Del 01 de Enero al 31 de Diciembre de 2024</v>
      </c>
      <c r="B3" s="113"/>
      <c r="C3" s="113"/>
      <c r="D3" s="113"/>
      <c r="E3" s="113"/>
      <c r="F3" s="113"/>
      <c r="G3" s="89" t="s">
        <v>4</v>
      </c>
      <c r="H3" s="81">
        <f>'Notas a los Edos Financieros'!D3</f>
        <v>4</v>
      </c>
      <c r="I3" s="16"/>
      <c r="J3" s="16"/>
    </row>
    <row r="4" spans="1:10" ht="11.25" customHeight="1" x14ac:dyDescent="0.3">
      <c r="A4" s="118" t="s">
        <v>5</v>
      </c>
      <c r="B4" s="113"/>
      <c r="C4" s="113"/>
      <c r="D4" s="113"/>
      <c r="E4" s="113"/>
      <c r="F4" s="113"/>
      <c r="G4" s="89"/>
      <c r="H4" s="81"/>
      <c r="I4" s="16"/>
      <c r="J4" s="16"/>
    </row>
    <row r="5" spans="1:10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3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3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3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3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3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3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3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3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3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3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3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3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3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3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3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3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3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3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3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3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3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3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3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3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3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4" ht="9.75" customHeight="1" x14ac:dyDescent="0.3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4" ht="9.75" customHeight="1" x14ac:dyDescent="0.3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4" ht="9.75" customHeight="1" x14ac:dyDescent="0.3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4" ht="9.75" customHeight="1" x14ac:dyDescent="0.3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4" ht="9.75" customHeight="1" x14ac:dyDescent="0.3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4" ht="9.7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4" ht="9.75" customHeight="1" x14ac:dyDescent="0.3">
      <c r="A39" s="16"/>
      <c r="B39" s="127" t="s">
        <v>571</v>
      </c>
      <c r="C39" s="128"/>
      <c r="D39" s="16"/>
      <c r="E39" s="16"/>
      <c r="F39" s="16"/>
      <c r="G39" s="16"/>
      <c r="H39" s="16"/>
      <c r="I39" s="16"/>
      <c r="J39" s="16"/>
    </row>
    <row r="40" spans="1:14" ht="9.75" customHeight="1" x14ac:dyDescent="0.3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4" ht="9.75" customHeight="1" x14ac:dyDescent="0.3">
      <c r="A41" s="16">
        <v>8110</v>
      </c>
      <c r="B41" s="70" t="s">
        <v>572</v>
      </c>
      <c r="C41" s="108">
        <v>0</v>
      </c>
      <c r="D41" s="16"/>
      <c r="E41" s="16"/>
      <c r="F41" s="16"/>
      <c r="G41" s="16"/>
      <c r="H41" s="16"/>
      <c r="I41" s="16"/>
      <c r="J41" s="16"/>
    </row>
    <row r="42" spans="1:14" ht="9.75" customHeight="1" x14ac:dyDescent="0.3">
      <c r="A42" s="16">
        <v>8120</v>
      </c>
      <c r="B42" s="70" t="s">
        <v>573</v>
      </c>
      <c r="C42" s="108">
        <v>1702333.8700000048</v>
      </c>
      <c r="D42" s="16"/>
      <c r="E42" s="16"/>
      <c r="F42" s="16"/>
      <c r="G42" s="16"/>
    </row>
    <row r="43" spans="1:14" ht="9.75" customHeight="1" x14ac:dyDescent="0.3">
      <c r="A43" s="16">
        <v>8130</v>
      </c>
      <c r="B43" s="70" t="s">
        <v>574</v>
      </c>
      <c r="C43" s="108">
        <v>0</v>
      </c>
      <c r="D43" s="16"/>
      <c r="E43" s="16"/>
      <c r="F43" s="16"/>
      <c r="G43" s="16"/>
      <c r="H43" s="16"/>
      <c r="I43" s="16"/>
      <c r="J43" s="16"/>
      <c r="L43" s="16"/>
      <c r="M43" s="16"/>
      <c r="N43" s="16"/>
    </row>
    <row r="44" spans="1:14" ht="9.75" customHeight="1" x14ac:dyDescent="0.3">
      <c r="A44" s="16">
        <v>8140</v>
      </c>
      <c r="B44" s="70" t="s">
        <v>575</v>
      </c>
      <c r="C44" s="108">
        <v>-0.49</v>
      </c>
      <c r="D44" s="16"/>
      <c r="E44" s="16"/>
      <c r="F44" s="16"/>
      <c r="G44" s="16"/>
      <c r="H44" s="16"/>
      <c r="I44" s="16"/>
      <c r="J44" s="16"/>
      <c r="L44" s="16"/>
      <c r="M44" s="16"/>
      <c r="N44" s="16"/>
    </row>
    <row r="45" spans="1:14" ht="9.75" customHeight="1" x14ac:dyDescent="0.3">
      <c r="A45" s="16">
        <v>8150</v>
      </c>
      <c r="B45" s="71" t="s">
        <v>576</v>
      </c>
      <c r="C45" s="109">
        <v>60170200.82</v>
      </c>
      <c r="D45" s="16"/>
      <c r="E45" s="16"/>
      <c r="F45" s="16"/>
      <c r="G45" s="16"/>
      <c r="H45" s="16"/>
      <c r="I45" s="16"/>
      <c r="J45" s="16"/>
      <c r="L45" s="16"/>
      <c r="M45" s="16"/>
      <c r="N45" s="16"/>
    </row>
    <row r="46" spans="1:14" ht="9.7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L46" s="16"/>
      <c r="M46" s="16"/>
      <c r="N46" s="16"/>
    </row>
    <row r="47" spans="1:14" ht="9.7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L47" s="16"/>
      <c r="M47" s="16"/>
      <c r="N47" s="16"/>
    </row>
    <row r="48" spans="1:14" ht="9.75" customHeight="1" x14ac:dyDescent="0.3">
      <c r="A48" s="16"/>
      <c r="B48" s="127" t="s">
        <v>577</v>
      </c>
      <c r="C48" s="128"/>
      <c r="D48" s="16"/>
      <c r="E48" s="16"/>
      <c r="F48" s="16"/>
      <c r="G48" s="16"/>
      <c r="H48" s="16"/>
      <c r="I48" s="16"/>
      <c r="J48" s="16"/>
      <c r="L48" s="16"/>
      <c r="M48" s="16"/>
      <c r="N48" s="16"/>
    </row>
    <row r="49" spans="1:3" ht="9.75" customHeight="1" x14ac:dyDescent="0.3">
      <c r="A49" s="16"/>
      <c r="B49" s="68" t="s">
        <v>482</v>
      </c>
      <c r="C49" s="69">
        <v>2024</v>
      </c>
    </row>
    <row r="50" spans="1:3" ht="9.75" customHeight="1" x14ac:dyDescent="0.3">
      <c r="A50" s="16">
        <v>8210</v>
      </c>
      <c r="B50" s="70" t="s">
        <v>578</v>
      </c>
      <c r="C50" s="72">
        <v>0</v>
      </c>
    </row>
    <row r="51" spans="1:3" ht="9.75" customHeight="1" x14ac:dyDescent="0.3">
      <c r="A51" s="16">
        <v>8220</v>
      </c>
      <c r="B51" s="70" t="s">
        <v>579</v>
      </c>
      <c r="C51" s="72">
        <v>11027021.670000002</v>
      </c>
    </row>
    <row r="52" spans="1:3" ht="9.75" customHeight="1" x14ac:dyDescent="0.3">
      <c r="A52" s="16">
        <v>8230</v>
      </c>
      <c r="B52" s="70" t="s">
        <v>580</v>
      </c>
      <c r="C52" s="72">
        <v>0</v>
      </c>
    </row>
    <row r="53" spans="1:3" ht="9.75" customHeight="1" x14ac:dyDescent="0.3">
      <c r="A53" s="16">
        <v>8240</v>
      </c>
      <c r="B53" s="70" t="s">
        <v>581</v>
      </c>
      <c r="C53" s="72">
        <v>0</v>
      </c>
    </row>
    <row r="54" spans="1:3" ht="9.75" customHeight="1" x14ac:dyDescent="0.3">
      <c r="A54" s="16">
        <v>8250</v>
      </c>
      <c r="B54" s="70" t="s">
        <v>582</v>
      </c>
      <c r="C54" s="72">
        <v>0</v>
      </c>
    </row>
    <row r="55" spans="1:3" ht="9.75" customHeight="1" x14ac:dyDescent="0.3">
      <c r="A55" s="16">
        <v>8260</v>
      </c>
      <c r="B55" s="70" t="s">
        <v>583</v>
      </c>
      <c r="C55" s="72">
        <v>2974892.4600000009</v>
      </c>
    </row>
    <row r="56" spans="1:3" ht="9.75" customHeight="1" x14ac:dyDescent="0.3">
      <c r="A56" s="16">
        <v>8270</v>
      </c>
      <c r="B56" s="71" t="s">
        <v>584</v>
      </c>
      <c r="C56" s="73">
        <v>47870620.07</v>
      </c>
    </row>
    <row r="57" spans="1:3" ht="9.75" customHeight="1" x14ac:dyDescent="0.3">
      <c r="A57" s="16"/>
      <c r="B57" s="16"/>
      <c r="C57" s="16"/>
    </row>
    <row r="58" spans="1:3" ht="9.75" customHeight="1" x14ac:dyDescent="0.3">
      <c r="A58" s="16"/>
      <c r="B58" s="16"/>
      <c r="C58" s="16"/>
    </row>
    <row r="59" spans="1:3" ht="9.75" customHeight="1" x14ac:dyDescent="0.3">
      <c r="A59" s="16"/>
      <c r="B59" s="16" t="s">
        <v>66</v>
      </c>
      <c r="C59" s="16"/>
    </row>
    <row r="62" spans="1:3" ht="21.6" x14ac:dyDescent="0.3">
      <c r="B62" s="24" t="str">
        <f>+Conciliacion_Eg!B45</f>
        <v>"DIRECTORA ADMINISTRATIVA
CLAUDIA ANGÉLICA DURAN HERNÁNDEZ"</v>
      </c>
    </row>
    <row r="63" spans="1:3" ht="15" customHeight="1" x14ac:dyDescent="0.3">
      <c r="B63" s="24"/>
    </row>
    <row r="65" spans="2:2" ht="21.6" x14ac:dyDescent="0.3">
      <c r="B65" s="24" t="s">
        <v>588</v>
      </c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MUNICIPAL MUJER IMM</cp:lastModifiedBy>
  <cp:revision/>
  <cp:lastPrinted>2024-10-14T21:09:24Z</cp:lastPrinted>
  <dcterms:created xsi:type="dcterms:W3CDTF">2024-04-09T21:57:28Z</dcterms:created>
  <dcterms:modified xsi:type="dcterms:W3CDTF">2025-01-21T21:16:00Z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